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KashifShafique(RISUD\Box\1- Sudan - Country Office\1- Sudan - Supply Chain\1- SDN - Procurement\2- ND - Procurement\2023\RI-SDN-AFR-023-080 BHA Construction &amp; Rehabilitation\2- ND - BOQs and Design\"/>
    </mc:Choice>
  </mc:AlternateContent>
  <xr:revisionPtr revIDLastSave="0" documentId="13_ncr:1_{CB834D86-F4CD-4511-AE5A-6FB3477F753A}" xr6:coauthVersionLast="47" xr6:coauthVersionMax="47" xr10:uidLastSave="{00000000-0000-0000-0000-000000000000}"/>
  <bookViews>
    <workbookView xWindow="-110" yWindow="-110" windowWidth="19420" windowHeight="10300" tabRatio="901" activeTab="6" xr2:uid="{00000000-000D-0000-FFFF-FFFF00000000}"/>
  </bookViews>
  <sheets>
    <sheet name="Face Sheet" sheetId="15" r:id="rId1"/>
    <sheet name="Annex-A" sheetId="3" r:id="rId2"/>
    <sheet name="Annex-B" sheetId="5" r:id="rId3"/>
    <sheet name="Annex-C" sheetId="4" r:id="rId4"/>
    <sheet name="Annex-D" sheetId="14" r:id="rId5"/>
    <sheet name="Annex-E" sheetId="6" r:id="rId6"/>
    <sheet name="Annex-F" sheetId="7" r:id="rId7"/>
    <sheet name="Annex-G" sheetId="8" r:id="rId8"/>
    <sheet name="Annex-H" sheetId="9" r:id="rId9"/>
    <sheet name="Annex-I" sheetId="11" r:id="rId10"/>
    <sheet name="Annex-J" sheetId="12" r:id="rId11"/>
  </sheets>
  <definedNames>
    <definedName name="_xlnm.Print_Area" localSheetId="6">'Annex-F'!$A$1:$F$9</definedName>
    <definedName name="_xlnm.Print_Area" localSheetId="8">'Annex-H'!$A$1:$F$22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7" l="1"/>
  <c r="F8" i="15" l="1"/>
  <c r="G8" i="15"/>
  <c r="H8" i="15" s="1"/>
  <c r="F7" i="7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3" i="12"/>
  <c r="F19" i="12" s="1"/>
  <c r="G12" i="15" s="1"/>
  <c r="H12" i="15" s="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3" i="11"/>
  <c r="F20" i="11" s="1"/>
  <c r="G11" i="15" s="1"/>
  <c r="H11" i="15" s="1"/>
  <c r="F21" i="9"/>
  <c r="F18" i="9"/>
  <c r="F19" i="9"/>
  <c r="F17" i="9"/>
  <c r="F5" i="9"/>
  <c r="F6" i="9"/>
  <c r="F7" i="9"/>
  <c r="F8" i="9"/>
  <c r="F9" i="9"/>
  <c r="F10" i="9"/>
  <c r="F11" i="9"/>
  <c r="F12" i="9"/>
  <c r="F13" i="9"/>
  <c r="F14" i="9"/>
  <c r="F15" i="9"/>
  <c r="F4" i="9"/>
  <c r="F4" i="8"/>
  <c r="F5" i="8"/>
  <c r="F6" i="8"/>
  <c r="F7" i="8"/>
  <c r="F8" i="8"/>
  <c r="F9" i="8"/>
  <c r="F10" i="8"/>
  <c r="F3" i="8"/>
  <c r="F11" i="8" s="1"/>
  <c r="G9" i="15" s="1"/>
  <c r="H9" i="15" s="1"/>
  <c r="F4" i="7"/>
  <c r="F5" i="7"/>
  <c r="F6" i="7"/>
  <c r="F3" i="7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3" i="6"/>
  <c r="F20" i="6" s="1"/>
  <c r="G7" i="15" s="1"/>
  <c r="H7" i="15" s="1"/>
  <c r="F4" i="14"/>
  <c r="F5" i="14"/>
  <c r="F6" i="14"/>
  <c r="F7" i="14"/>
  <c r="F8" i="14"/>
  <c r="F9" i="14"/>
  <c r="F10" i="14"/>
  <c r="F3" i="14"/>
  <c r="F11" i="14" s="1"/>
  <c r="G6" i="15" s="1"/>
  <c r="H6" i="15" s="1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3" i="4"/>
  <c r="F20" i="5"/>
  <c r="G4" i="15" s="1"/>
  <c r="H4" i="15" s="1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3" i="5"/>
  <c r="F4" i="3"/>
  <c r="F5" i="3"/>
  <c r="F6" i="3"/>
  <c r="F7" i="3"/>
  <c r="F8" i="3"/>
  <c r="F9" i="3"/>
  <c r="F10" i="3"/>
  <c r="F11" i="3"/>
  <c r="F12" i="3"/>
  <c r="F3" i="3"/>
  <c r="F22" i="9" l="1"/>
  <c r="G10" i="15" s="1"/>
  <c r="H10" i="15" s="1"/>
  <c r="F18" i="4"/>
  <c r="G5" i="15" s="1"/>
  <c r="H5" i="15" s="1"/>
  <c r="F13" i="3"/>
  <c r="G3" i="15" s="1"/>
  <c r="H3" i="15" s="1"/>
  <c r="H13" i="15" l="1"/>
</calcChain>
</file>

<file path=xl/sharedStrings.xml><?xml version="1.0" encoding="utf-8"?>
<sst xmlns="http://schemas.openxmlformats.org/spreadsheetml/2006/main" count="388" uniqueCount="252">
  <si>
    <t>Item Description</t>
  </si>
  <si>
    <t>Unit</t>
  </si>
  <si>
    <t>QTY</t>
  </si>
  <si>
    <t>Unit Cost SDG</t>
  </si>
  <si>
    <t>Total Amount in  SDG</t>
  </si>
  <si>
    <t>Raising Main(1¼)inch with connecting rod (4 Lena)</t>
  </si>
  <si>
    <t>Piece</t>
  </si>
  <si>
    <t>Complete Cylinder assembly</t>
  </si>
  <si>
    <t>Water tank assembly</t>
  </si>
  <si>
    <t>Normal three legged stand assembly</t>
  </si>
  <si>
    <t>Support chain</t>
  </si>
  <si>
    <t>Axel for head assembly</t>
  </si>
  <si>
    <t>Head bolt</t>
  </si>
  <si>
    <t>set</t>
  </si>
  <si>
    <t>M12x40 bolts with nuts (water tank)</t>
  </si>
  <si>
    <t>Raising main socket</t>
  </si>
  <si>
    <t>Foundation bolts 16mm (stand assembly)</t>
  </si>
  <si>
    <t>Chain bolt (supports)</t>
  </si>
  <si>
    <t>Maintenance tool for WUCs</t>
  </si>
  <si>
    <t xml:space="preserve">Set </t>
  </si>
  <si>
    <t xml:space="preserve">Labour </t>
  </si>
  <si>
    <t xml:space="preserve">Transportation </t>
  </si>
  <si>
    <t xml:space="preserve">Total  cost </t>
  </si>
  <si>
    <t>ITEM DESCRIPTION</t>
  </si>
  <si>
    <t>UNIT</t>
  </si>
  <si>
    <t>UNIT RATE</t>
  </si>
  <si>
    <t>pcs</t>
  </si>
  <si>
    <t xml:space="preserve">  set</t>
  </si>
  <si>
    <t xml:space="preserve">Supply and installation of metallic enclosure for the switch box. </t>
  </si>
  <si>
    <t xml:space="preserve">set </t>
  </si>
  <si>
    <t>Supply and installation of Support structure-anti corrosion, bolted type for all modules needed with high stand the support fixed two lines as per Engineers instruction</t>
  </si>
  <si>
    <t>Supply and installation of Earth wire/rode hole</t>
  </si>
  <si>
    <t>Supply and installation of Pump drop cable, 4x6mm2 ,  as per standard spec and Engineers instruction</t>
  </si>
  <si>
    <t>Set</t>
  </si>
  <si>
    <t xml:space="preserve">Supply and installation of Sensor cable 1.5mm as per standard spec and Engineers instruction </t>
  </si>
  <si>
    <t xml:space="preserve">Supply and installation of Pump security wire 6mm2 as per standard spec and Engineers instruction </t>
  </si>
  <si>
    <t>Supply and installation of Cable 2.5mm roll of 90m</t>
  </si>
  <si>
    <t>roll</t>
  </si>
  <si>
    <t>Supply and installation of required appropriate Fittings(Connecter, adapters, elbows, clamp) as per Engineers instruction</t>
  </si>
  <si>
    <t xml:space="preserve"> Supply and installation of the Water flow meter (32mm)1.25" on the pipe system from BH to Elevated tank inlet as per Engineers instruction  </t>
  </si>
  <si>
    <t>Supply and installation of Timber box for protecting the box</t>
  </si>
  <si>
    <t xml:space="preserve"> Supply and installation of appropriate Change over switch /Power pack AC-DC needed for operating the Generator set</t>
  </si>
  <si>
    <t>Supply and installation of the Lightening protection/Surge arrester with copper strip</t>
  </si>
  <si>
    <t>Supply and installation of protection 3m high fence for solar system 20x10m(with razor all wire at the top)</t>
  </si>
  <si>
    <t>no</t>
  </si>
  <si>
    <t>Supply and installation of Isolation valve (32mm/1.25’’ Check valve) as per Engineers instruction</t>
  </si>
  <si>
    <t xml:space="preserve">System testing and on the Job training for RI staff and WUC members </t>
  </si>
  <si>
    <t>day</t>
  </si>
  <si>
    <t xml:space="preserve">Total Cost </t>
  </si>
  <si>
    <t xml:space="preserve">Specifications </t>
  </si>
  <si>
    <t xml:space="preserve">Unit </t>
  </si>
  <si>
    <t xml:space="preserve">Quantity </t>
  </si>
  <si>
    <t xml:space="preserve">Unit rate </t>
  </si>
  <si>
    <t>Total Amount SDG</t>
  </si>
  <si>
    <t>m2</t>
  </si>
  <si>
    <t>Cast reinforced concrete 10cm thick - 2×2m as incinerator platform.</t>
  </si>
  <si>
    <t>m3</t>
  </si>
  <si>
    <t>M2</t>
  </si>
  <si>
    <t>Installation of ash sieve by 3 leaner bar  with 2 cm space.</t>
  </si>
  <si>
    <t xml:space="preserve">Pcs </t>
  </si>
  <si>
    <t>M3</t>
  </si>
  <si>
    <t xml:space="preserve">installation of 3 inch D circular metal ventilation pipe (3m )     </t>
  </si>
  <si>
    <t>installation of metal high level plate cover size 50x50cm framed by angle 2 inch</t>
  </si>
  <si>
    <t>Installation of 3×3m fence using circular 3 inch D petal pipe and barbed mesh 2.5mm. The height is 2m.The price contains installation of door.</t>
  </si>
  <si>
    <t>ML</t>
  </si>
  <si>
    <t>Total Cost</t>
  </si>
  <si>
    <t>Total Amount in SDG</t>
  </si>
  <si>
    <t xml:space="preserve"> Supply and install Water tank (poly 2000 liter )-EL-Nakhla tanks</t>
  </si>
  <si>
    <t xml:space="preserve"> Supplying (camure) 14 mm x 7 mm and thickness of 8 mm for the manufacture of the tower, including flanges, nails, welding and sheet metal with an area of ​​1.2 * 1.6 m and a thickness of 3 mm and all the necessary requirements to complete the tower.</t>
  </si>
  <si>
    <t xml:space="preserve"> ml </t>
  </si>
  <si>
    <t xml:space="preserve"> Supplying angles of 2" and a thickness of 5 mm for use in the structure that holds the tank. The price includes welding works and all requirements necessary to complete the work, taking into account the principles of workmanship. </t>
  </si>
  <si>
    <t xml:space="preserve">ml </t>
  </si>
  <si>
    <t xml:space="preserve">Supplying sand for casting tank bases </t>
  </si>
  <si>
    <t>Supplying (Atbara) cement for casting tank bases  50 KG.</t>
  </si>
  <si>
    <t>bag</t>
  </si>
  <si>
    <t xml:space="preserve"> Supplying gravel for casting the bases It includes bars 14 mm thickness to reinforce the bases with the distribution of the skewer 15 cm c/c.</t>
  </si>
  <si>
    <t xml:space="preserve"> M3</t>
  </si>
  <si>
    <t>Supplying water to the site for casting works.</t>
  </si>
  <si>
    <t>lit</t>
  </si>
  <si>
    <t xml:space="preserve"> Supply and apply of rust-resistant oil paint(anti-rust)</t>
  </si>
  <si>
    <t xml:space="preserve">Gallon </t>
  </si>
  <si>
    <t>Supplying and installing a logo with dimensions of 1*1.5m from 4 * 8 cm pipes, 1 mm thick, and iron sheets 2 mm thick, with paint and welding,  ( BHA&amp;RI-Logo) .</t>
  </si>
  <si>
    <t>logo</t>
  </si>
  <si>
    <t>Supplying and installing 1'' PPR pipes between the ground tank and the elevated tank, including excavation and backfill works. 1 inch</t>
  </si>
  <si>
    <t>Supply and installation Copper valve 1 inch</t>
  </si>
  <si>
    <t>Pcs</t>
  </si>
  <si>
    <t>Supply and installation of 1'' (GI)Galvanized pipes between the elevated upper tank and the building, including excavation and backfilling.</t>
  </si>
  <si>
    <t xml:space="preserve"> Supplying a rectangular pipe 3 x 6cm &amp; L 6 meters for the manufacture of protection grills for the elevated tank.</t>
  </si>
  <si>
    <t>PCs</t>
  </si>
  <si>
    <t>Supply and installation of a surface pump 1 HP of high quality, including electrical connection works,and all the necessary accessories after consulting the supervising engineer.</t>
  </si>
  <si>
    <t xml:space="preserve">no </t>
  </si>
  <si>
    <t>Supplying a 7KVA box generator with its experience and a warranty card from the generator supplier.</t>
  </si>
  <si>
    <t>The cost of labor, installation, welding, connections, paints, excavations, all activities related to the project and site cleanliness after the completion of all works</t>
  </si>
  <si>
    <t xml:space="preserve">Job </t>
  </si>
  <si>
    <t xml:space="preserve">Transportations costs of all materials on site </t>
  </si>
  <si>
    <t>Total cost</t>
  </si>
  <si>
    <t xml:space="preserve">Item </t>
  </si>
  <si>
    <t xml:space="preserve">unit </t>
  </si>
  <si>
    <t>Quantity</t>
  </si>
  <si>
    <t>Pipe GI 2''</t>
  </si>
  <si>
    <t>Fitting cost (10%)</t>
  </si>
  <si>
    <t>Labour cost (5%)</t>
  </si>
  <si>
    <t xml:space="preserve">team </t>
  </si>
  <si>
    <t>Transport (5%)</t>
  </si>
  <si>
    <t xml:space="preserve">trip </t>
  </si>
  <si>
    <t>cost per one meter</t>
  </si>
  <si>
    <t xml:space="preserve">SPACIFICATIONS </t>
  </si>
  <si>
    <t xml:space="preserve"> QUT</t>
  </si>
  <si>
    <t xml:space="preserve">Unit Price </t>
  </si>
  <si>
    <t>Excavation 2.6*2.6*(2.5 deep) m3</t>
  </si>
  <si>
    <t>Cast plain concrete 5cm under the bed</t>
  </si>
  <si>
    <t>Cast reinforced concrete 10cm thick for the bed</t>
  </si>
  <si>
    <t>Building 1½ brick wall by red brick class (1) &amp; cement mortar 1:4 for underground water wall.</t>
  </si>
  <si>
    <t>Cast reinforced concrete 10cm thick for tank cover 10cm thickness</t>
  </si>
  <si>
    <t xml:space="preserve"> Make Cement plaster for inside and outside the wall , mixed 1:4     </t>
  </si>
  <si>
    <t xml:space="preserve"> M2 </t>
  </si>
  <si>
    <t xml:space="preserve"> Paint inside wall by waterproof. </t>
  </si>
  <si>
    <t xml:space="preserve"> PSC </t>
  </si>
  <si>
    <t>Discription</t>
  </si>
  <si>
    <t>Materials Required</t>
  </si>
  <si>
    <t xml:space="preserve">Construction of Platform for tank Seat </t>
  </si>
  <si>
    <t>Supplying water to the site for the construction work</t>
  </si>
  <si>
    <t xml:space="preserve">lit </t>
  </si>
  <si>
    <t>Supplying good stone</t>
  </si>
  <si>
    <t>Supplying good sand. (Kungar)</t>
  </si>
  <si>
    <t>bags</t>
  </si>
  <si>
    <t xml:space="preserve">Supplying two water tanks with a capacity of 10 cubic meters and a capacity of 5cubic meters from the (AL-Nakhla) factory </t>
  </si>
  <si>
    <t>GI pipe and fittings for the Roof Harvesting</t>
  </si>
  <si>
    <t xml:space="preserve">GI pipe 3" 6meter lengths </t>
  </si>
  <si>
    <t xml:space="preserve">GI pipe2"  6meter lengths </t>
  </si>
  <si>
    <t xml:space="preserve"> GI pipe 1" 6meter lengths </t>
  </si>
  <si>
    <t xml:space="preserve">Supplying, manufacturing and installing a 2 mm iron gutter that includes welding, anti-rust paint and perfect installation. </t>
  </si>
  <si>
    <t xml:space="preserve">Sub-total Material </t>
  </si>
  <si>
    <t>Labour Required It includes foundation works, excavation, installation, welding, buildings and all activities necessary to complete the project in an optimal manner</t>
  </si>
  <si>
    <t>Tank base building works</t>
  </si>
  <si>
    <t>Job</t>
  </si>
  <si>
    <t>Plumbing works, including drilling, connection, welding, and all requirements necessary to complete plumbing work</t>
  </si>
  <si>
    <t xml:space="preserve">Sub-total Labour  </t>
  </si>
  <si>
    <t xml:space="preserve">Transportation cost </t>
  </si>
  <si>
    <t xml:space="preserve">trips </t>
  </si>
  <si>
    <t xml:space="preserve">Other needed accessories </t>
  </si>
  <si>
    <t xml:space="preserve">Team </t>
  </si>
  <si>
    <t xml:space="preserve">Trip </t>
  </si>
  <si>
    <t xml:space="preserve">OtherPipe Fittings </t>
  </si>
  <si>
    <t>#</t>
  </si>
  <si>
    <t>Item /Description</t>
  </si>
  <si>
    <t xml:space="preserve">Unit cost </t>
  </si>
  <si>
    <t>TOTAL SDG</t>
  </si>
  <si>
    <t>Bag</t>
  </si>
  <si>
    <t>Thousand</t>
  </si>
  <si>
    <t>Barrel</t>
  </si>
  <si>
    <t>PCS</t>
  </si>
  <si>
    <t>Sheet</t>
  </si>
  <si>
    <t>Kg</t>
  </si>
  <si>
    <t>Backet</t>
  </si>
  <si>
    <t>Back</t>
  </si>
  <si>
    <t>LamSum</t>
  </si>
  <si>
    <t>Trip</t>
  </si>
  <si>
    <t>providing Solar unit spare part in Zamzam contains: 1 panel 200 ( WAT) +2LED lamp + 1 Batery+5m cable4mm + angle frame</t>
  </si>
  <si>
    <t>Total</t>
  </si>
  <si>
    <t>Cement for concrete and mortar-Ordinary Portland cement ,50kg per bag with strength 42.5N/mm2</t>
  </si>
  <si>
    <t>Sand for concrete and mortar-Good quality sand &amp;well graded  is used, clean from the mats dust and with appropriate strength,</t>
  </si>
  <si>
    <t>Gravel for concrete-Well graded gravel used for mixing the concrete&amp; should give the concrete acceptable resistance and durability and it must have the approval from the supervising engineer.</t>
  </si>
  <si>
    <t>Brick for the store walls &amp; foundation till the site-Construct (1.50) brick width red bricks first class, using cement: sand mortar (1:6) up to 10cm high above ground level and for the (1) brick wall as shown in the drawing. Up to parapet</t>
  </si>
  <si>
    <t>Soil for Embankments-Compacted soil in layers under plain concrete</t>
  </si>
  <si>
    <t>Water for concreting &amp;mortaring-The water must be used in the construction is should be clean from dirt as well from salts and organic materials and according. Instructions, of the supervising engineer.</t>
  </si>
  <si>
    <t>Square steel pipe 4cmx8cm, 6m length-metal pipe4 x 8 cm for purlin with good quality and vertically in stand</t>
  </si>
  <si>
    <t>Zinc sheet 16 feet for the waiting roof-Fix a corrugated zinc sheet class 35 using zinc bolts and rectangular steel pipe 4x8cm to roof the store.</t>
  </si>
  <si>
    <t>Zinc nails-Provide zinc nail to fix the zinc sheet on the roof</t>
  </si>
  <si>
    <t>Steel bar 12mm for reinforcing the beams-Steel bar 12mm(4 Lina),with strength 460N/mm2</t>
  </si>
  <si>
    <t>Door for the room-Provide and fix Metallic Door (2X1.2) m using Hollow steel pipe 3X6 and heavy steel plates with internal and external locks , The locks should be at 80cm high from the bottom of the door</t>
  </si>
  <si>
    <t>Window 1 *1.2  -Provide and fix Metallic window (1X1.2) m using Hollow steel pipe 3X6cm and heavy steel plates with internal locks, The locks should be at 45cm high from the bottom of the window.</t>
  </si>
  <si>
    <t>Bomastic-For painting</t>
  </si>
  <si>
    <t>lime-For painting</t>
  </si>
  <si>
    <t>Labor cost containing Excavation and welding-Labor cost includes concreting cost, plastering ,finishing cost &amp; excavation cost</t>
  </si>
  <si>
    <t>Transportation-Transport all materials to the site</t>
  </si>
  <si>
    <t>Unit Cost</t>
  </si>
  <si>
    <t>Material</t>
  </si>
  <si>
    <t>Unit price</t>
  </si>
  <si>
    <t>Iron angle 2x2 inch with length 6m for stand frame</t>
  </si>
  <si>
    <t>Iron pipe 4x8 CM</t>
  </si>
  <si>
    <t>Tap 0.5 inch</t>
  </si>
  <si>
    <t>Socket 0.5 inch</t>
  </si>
  <si>
    <t>Nipple 0.5 inch</t>
  </si>
  <si>
    <t xml:space="preserve">Water tape  </t>
  </si>
  <si>
    <t>Labor cost</t>
  </si>
  <si>
    <t>Team</t>
  </si>
  <si>
    <t>Transportation to site</t>
  </si>
  <si>
    <t>Water container /plastic type with 100 litter capacity</t>
  </si>
  <si>
    <t>Paint with oil</t>
  </si>
  <si>
    <t>Liter</t>
  </si>
  <si>
    <t xml:space="preserve">Total cost for one Handwashing facility  </t>
  </si>
  <si>
    <t>Supply and installation of PV Solar panels-module.Mono-Si – 250W(should meet IEC/EN61215&amp;61730 standards- Vendor to submit detail specification)</t>
  </si>
  <si>
    <t>Annex - C
BOQs - Hand pumps rehabilitations 
North Darfur (02 - Zamzam)</t>
  </si>
  <si>
    <t>Annex-D
BoQ- Incinerator Construction with fence
North Darfur (2 Zamzam &amp; Marsos)</t>
  </si>
  <si>
    <t>Annex - E
BOQ- Elevated tank with pumping and pipeline connection
North Darfur (1- Alsayah)</t>
  </si>
  <si>
    <t>Annex - F
BoQ's- Pipeline extension
North Darfur (2 - Zamzam &amp; Marsus)</t>
  </si>
  <si>
    <t xml:space="preserve">Unit price </t>
  </si>
  <si>
    <t>Annex - G
BOQ- Underground water tank
North Darfur (AlMalha - Kenana)</t>
  </si>
  <si>
    <t>Annex - H
BOQ-Rain water harvesting construction
North Darfur (1- Alsyah - Goz Labn)</t>
  </si>
  <si>
    <t>Annex - I
BOQ for construction 4*4m rooms for Health services
North Darfur (3- Zamzam B, Marsus and Ador)</t>
  </si>
  <si>
    <t>Annex-J
BOQ for 4*4m IYCF Counseling rooms in nutrition sites
North Darfur (2 - Kenana &amp; Malha town)</t>
  </si>
  <si>
    <t>Unit/Form</t>
  </si>
  <si>
    <t>Description</t>
  </si>
  <si>
    <t>WASH, Health, and Nutrition 
Construction/Rehabilitation/upgrade activities in North Darfur</t>
  </si>
  <si>
    <t>Annex No.</t>
  </si>
  <si>
    <t>Annex-A</t>
  </si>
  <si>
    <t>Annex-B</t>
  </si>
  <si>
    <t>Annex-C</t>
  </si>
  <si>
    <t>Annex-D</t>
  </si>
  <si>
    <t>Annex-E</t>
  </si>
  <si>
    <t>Annex-F</t>
  </si>
  <si>
    <t>Annex-G</t>
  </si>
  <si>
    <t>Annex-H</t>
  </si>
  <si>
    <t>Annex-I</t>
  </si>
  <si>
    <t>Annex-J</t>
  </si>
  <si>
    <t>Location</t>
  </si>
  <si>
    <t>HW</t>
  </si>
  <si>
    <t>Total Cost
(SDG)</t>
  </si>
  <si>
    <t xml:space="preserve">Solar hybrid system upgrade </t>
  </si>
  <si>
    <t xml:space="preserve">Handwashing Facilities </t>
  </si>
  <si>
    <t>System Upgrade</t>
  </si>
  <si>
    <t xml:space="preserve">Total Project Cost - North Darfur </t>
  </si>
  <si>
    <t>Zamzam</t>
  </si>
  <si>
    <t>Rehabilitation of Hand Pumps</t>
  </si>
  <si>
    <t>Rehabilitation</t>
  </si>
  <si>
    <t>Incinerator construction</t>
  </si>
  <si>
    <t>Zamzam (B) &amp; Marsos</t>
  </si>
  <si>
    <t>Construction</t>
  </si>
  <si>
    <t>Elevated Water Tank</t>
  </si>
  <si>
    <t>Alsayah</t>
  </si>
  <si>
    <t>Pipeline Extension</t>
  </si>
  <si>
    <t>Marsus and Zamzam (A)</t>
  </si>
  <si>
    <t>Underground Water Tank</t>
  </si>
  <si>
    <t>Kenana - AlMalha</t>
  </si>
  <si>
    <t xml:space="preserve">Rain Water harvesting </t>
  </si>
  <si>
    <t>Goz Labn - Alsyah</t>
  </si>
  <si>
    <t xml:space="preserve">4*4 Room </t>
  </si>
  <si>
    <t>Zamzam (B), Marsus and Ado</t>
  </si>
  <si>
    <t>4x4m IYCF Counselling rooms</t>
  </si>
  <si>
    <t>Kenana &amp; Malha town</t>
  </si>
  <si>
    <t>Annex - B
BOQ- Solar Hybrid System upgrade
North Darfur (1 - Zamzam)</t>
  </si>
  <si>
    <t>Rehabilitation (Per meter)</t>
  </si>
  <si>
    <r>
      <t xml:space="preserve">Annex -A
BOQ - Handwashing facility 
North Darfur - (14 </t>
    </r>
    <r>
      <rPr>
        <b/>
        <sz val="11"/>
        <color rgb="FFFF0000"/>
        <rFont val="Calibri Light"/>
        <family val="2"/>
        <scheme val="major"/>
      </rPr>
      <t>Hand washing Facilities</t>
    </r>
    <r>
      <rPr>
        <b/>
        <sz val="11"/>
        <rFont val="Calibri Light"/>
        <family val="2"/>
        <scheme val="major"/>
      </rPr>
      <t>)</t>
    </r>
  </si>
  <si>
    <t>Supply and installation of Switch box/control box/Inverter On/Off. It should also include maximum power point tracking (MPPT), dry running, voltage and overload protection[2]. Equipment brand should be known and acceptable with high preference of Grundfos brand.</t>
  </si>
  <si>
    <t>Cast plain concrete 5cm 2×2m under platform</t>
  </si>
  <si>
    <t>Building ½ brick 2layer wall by thermal brick &amp; thermal cement mortar for 1½×1½m incinerator outer dimension.1.1m high</t>
  </si>
  <si>
    <t>Cast reinforced concrete 7cm thick for incinerator cover 10cm thickness</t>
  </si>
  <si>
    <t>Installation of metal high level plate cover size 50x50cm framed by angle 2 inch</t>
  </si>
  <si>
    <r>
      <t xml:space="preserve">(length of PLE - Marsus = </t>
    </r>
    <r>
      <rPr>
        <b/>
        <sz val="10"/>
        <color rgb="FFFF0000"/>
        <rFont val="Arial"/>
        <family val="2"/>
      </rPr>
      <t>600</t>
    </r>
    <r>
      <rPr>
        <b/>
        <sz val="10"/>
        <color theme="1"/>
        <rFont val="Arial"/>
        <family val="2"/>
      </rPr>
      <t xml:space="preserve">m , Zamzam (A) = </t>
    </r>
    <r>
      <rPr>
        <b/>
        <sz val="10"/>
        <color rgb="FFFF0000"/>
        <rFont val="Arial"/>
        <family val="2"/>
      </rPr>
      <t>900</t>
    </r>
    <r>
      <rPr>
        <b/>
        <sz val="10"/>
        <color theme="1"/>
        <rFont val="Arial"/>
        <family val="2"/>
      </rPr>
      <t>m)</t>
    </r>
  </si>
  <si>
    <r>
      <t xml:space="preserve">Total Cost </t>
    </r>
    <r>
      <rPr>
        <sz val="10"/>
        <color rgb="FFFF0000"/>
        <rFont val="Arial"/>
        <family val="2"/>
      </rPr>
      <t>per 100m</t>
    </r>
  </si>
  <si>
    <r>
      <rPr>
        <sz val="11"/>
        <color rgb="FFFF0000"/>
        <rFont val="Calibri"/>
        <family val="2"/>
        <scheme val="minor"/>
      </rPr>
      <t>Elfasher (for checking)</t>
    </r>
    <r>
      <rPr>
        <sz val="11"/>
        <color theme="1"/>
        <rFont val="Calibri"/>
        <family val="2"/>
        <scheme val="minor"/>
      </rPr>
      <t xml:space="preserve">, Zamzam (4), Alsayah (6),  Almalha (4)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</si>
</sst>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Calibri Light"/>
      <family val="2"/>
      <scheme val="major"/>
    </font>
    <font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b/>
      <sz val="12"/>
      <name val="Calibri Light"/>
      <family val="2"/>
      <scheme val="major"/>
    </font>
    <font>
      <sz val="11"/>
      <color rgb="FF212121"/>
      <name val="Calibri Light"/>
      <family val="2"/>
      <scheme val="major"/>
    </font>
    <font>
      <b/>
      <sz val="11"/>
      <color rgb="FFFF0000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1" fillId="0" borderId="0"/>
  </cellStyleXfs>
  <cellXfs count="116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3" fillId="3" borderId="1" xfId="0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/>
    </xf>
    <xf numFmtId="0" fontId="7" fillId="3" borderId="1" xfId="0" applyFont="1" applyFill="1" applyBorder="1" applyAlignment="1">
      <alignment horizontal="center" vertical="center" wrapText="1" readingOrder="1"/>
    </xf>
    <xf numFmtId="0" fontId="9" fillId="3" borderId="1" xfId="0" applyFont="1" applyFill="1" applyBorder="1" applyAlignment="1">
      <alignment horizontal="center" vertical="center" wrapText="1" readingOrder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3" fontId="8" fillId="0" borderId="1" xfId="0" applyNumberFormat="1" applyFont="1" applyBorder="1" applyAlignment="1">
      <alignment vertical="top" wrapText="1"/>
    </xf>
    <xf numFmtId="3" fontId="8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10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/>
    </xf>
    <xf numFmtId="0" fontId="8" fillId="0" borderId="0" xfId="0" applyFont="1" applyAlignment="1">
      <alignment vertical="top"/>
    </xf>
    <xf numFmtId="0" fontId="13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3" fontId="10" fillId="0" borderId="1" xfId="0" applyNumberFormat="1" applyFont="1" applyBorder="1" applyAlignment="1">
      <alignment horizontal="center" vertical="top" wrapText="1"/>
    </xf>
    <xf numFmtId="3" fontId="10" fillId="0" borderId="1" xfId="0" applyNumberFormat="1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3" fontId="2" fillId="0" borderId="1" xfId="0" applyNumberFormat="1" applyFont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top"/>
    </xf>
    <xf numFmtId="0" fontId="8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horizontal="center" vertical="top"/>
    </xf>
    <xf numFmtId="0" fontId="15" fillId="0" borderId="1" xfId="0" applyFont="1" applyBorder="1" applyAlignment="1">
      <alignment horizontal="center" vertical="top"/>
    </xf>
    <xf numFmtId="0" fontId="8" fillId="4" borderId="1" xfId="0" applyFont="1" applyFill="1" applyBorder="1" applyAlignment="1">
      <alignment vertical="top"/>
    </xf>
    <xf numFmtId="0" fontId="15" fillId="5" borderId="1" xfId="0" applyFont="1" applyFill="1" applyBorder="1" applyAlignment="1">
      <alignment horizontal="center" vertical="top"/>
    </xf>
    <xf numFmtId="37" fontId="15" fillId="0" borderId="1" xfId="2" applyNumberFormat="1" applyFont="1" applyFill="1" applyBorder="1" applyAlignment="1">
      <alignment horizontal="center" vertical="top"/>
    </xf>
    <xf numFmtId="37" fontId="15" fillId="4" borderId="1" xfId="2" applyNumberFormat="1" applyFont="1" applyFill="1" applyBorder="1" applyAlignment="1">
      <alignment horizontal="center" vertical="top"/>
    </xf>
    <xf numFmtId="3" fontId="5" fillId="0" borderId="1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0" fontId="9" fillId="6" borderId="1" xfId="3" applyFont="1" applyFill="1" applyBorder="1" applyAlignment="1">
      <alignment horizontal="center" vertical="top"/>
    </xf>
    <xf numFmtId="0" fontId="8" fillId="5" borderId="1" xfId="0" applyFont="1" applyFill="1" applyBorder="1" applyAlignment="1">
      <alignment horizontal="center" vertical="top"/>
    </xf>
    <xf numFmtId="0" fontId="8" fillId="5" borderId="1" xfId="0" applyFont="1" applyFill="1" applyBorder="1" applyAlignment="1">
      <alignment vertical="top"/>
    </xf>
    <xf numFmtId="0" fontId="8" fillId="5" borderId="1" xfId="0" applyFont="1" applyFill="1" applyBorder="1" applyAlignment="1">
      <alignment vertical="top" wrapText="1"/>
    </xf>
    <xf numFmtId="0" fontId="12" fillId="7" borderId="1" xfId="0" applyFont="1" applyFill="1" applyBorder="1" applyAlignment="1">
      <alignment horizontal="center" vertical="top"/>
    </xf>
    <xf numFmtId="0" fontId="8" fillId="7" borderId="1" xfId="0" applyFont="1" applyFill="1" applyBorder="1" applyAlignment="1">
      <alignment vertical="top"/>
    </xf>
    <xf numFmtId="0" fontId="9" fillId="7" borderId="1" xfId="0" applyFont="1" applyFill="1" applyBorder="1" applyAlignment="1">
      <alignment vertical="top"/>
    </xf>
    <xf numFmtId="3" fontId="8" fillId="5" borderId="1" xfId="0" applyNumberFormat="1" applyFont="1" applyFill="1" applyBorder="1" applyAlignment="1">
      <alignment horizontal="center" vertical="top"/>
    </xf>
    <xf numFmtId="3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3" fontId="8" fillId="7" borderId="1" xfId="0" applyNumberFormat="1" applyFont="1" applyFill="1" applyBorder="1" applyAlignment="1">
      <alignment horizontal="center" vertical="top"/>
    </xf>
    <xf numFmtId="0" fontId="12" fillId="5" borderId="1" xfId="0" applyFont="1" applyFill="1" applyBorder="1" applyAlignment="1">
      <alignment horizontal="center" vertical="top"/>
    </xf>
    <xf numFmtId="3" fontId="12" fillId="5" borderId="1" xfId="0" applyNumberFormat="1" applyFont="1" applyFill="1" applyBorder="1" applyAlignment="1">
      <alignment horizontal="center" vertical="top"/>
    </xf>
    <xf numFmtId="3" fontId="9" fillId="7" borderId="1" xfId="0" applyNumberFormat="1" applyFont="1" applyFill="1" applyBorder="1" applyAlignment="1">
      <alignment horizontal="center" vertical="top"/>
    </xf>
    <xf numFmtId="0" fontId="10" fillId="5" borderId="1" xfId="0" applyFont="1" applyFill="1" applyBorder="1" applyAlignment="1">
      <alignment horizontal="center" vertical="top"/>
    </xf>
    <xf numFmtId="0" fontId="10" fillId="0" borderId="1" xfId="0" applyFont="1" applyBorder="1" applyAlignment="1">
      <alignment wrapText="1"/>
    </xf>
    <xf numFmtId="164" fontId="10" fillId="0" borderId="1" xfId="1" applyNumberFormat="1" applyFont="1" applyBorder="1" applyAlignment="1">
      <alignment horizontal="center" vertical="top"/>
    </xf>
    <xf numFmtId="0" fontId="10" fillId="5" borderId="1" xfId="0" applyFont="1" applyFill="1" applyBorder="1" applyAlignment="1">
      <alignment wrapText="1"/>
    </xf>
    <xf numFmtId="164" fontId="10" fillId="5" borderId="1" xfId="1" applyNumberFormat="1" applyFont="1" applyFill="1" applyBorder="1" applyAlignment="1">
      <alignment horizontal="center" vertical="top"/>
    </xf>
    <xf numFmtId="3" fontId="12" fillId="0" borderId="1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5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top"/>
    </xf>
    <xf numFmtId="0" fontId="12" fillId="0" borderId="1" xfId="0" applyFont="1" applyBorder="1" applyAlignment="1">
      <alignment horizontal="center" vertical="top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 readingOrder="1"/>
    </xf>
    <xf numFmtId="0" fontId="9" fillId="3" borderId="7" xfId="0" applyFont="1" applyFill="1" applyBorder="1" applyAlignment="1">
      <alignment horizontal="center" vertical="center" wrapText="1" readingOrder="1"/>
    </xf>
    <xf numFmtId="0" fontId="9" fillId="3" borderId="8" xfId="0" applyFont="1" applyFill="1" applyBorder="1" applyAlignment="1">
      <alignment horizontal="center" vertical="center" wrapText="1" readingOrder="1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3" fontId="0" fillId="0" borderId="14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0" fontId="17" fillId="5" borderId="1" xfId="0" applyFont="1" applyFill="1" applyBorder="1" applyAlignment="1">
      <alignment horizontal="center" vertical="top"/>
    </xf>
    <xf numFmtId="1" fontId="0" fillId="0" borderId="0" xfId="0" applyNumberFormat="1"/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12" fillId="0" borderId="1" xfId="0" applyFont="1" applyBorder="1" applyAlignment="1">
      <alignment horizontal="left" vertical="top"/>
    </xf>
    <xf numFmtId="0" fontId="14" fillId="2" borderId="1" xfId="0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top" wrapText="1"/>
    </xf>
    <xf numFmtId="0" fontId="9" fillId="5" borderId="3" xfId="0" applyFont="1" applyFill="1" applyBorder="1" applyAlignment="1">
      <alignment horizontal="center" vertical="top" wrapText="1"/>
    </xf>
    <xf numFmtId="0" fontId="9" fillId="5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12" fillId="0" borderId="1" xfId="0" applyFont="1" applyBorder="1" applyAlignment="1">
      <alignment horizontal="justify"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/>
    </xf>
    <xf numFmtId="0" fontId="12" fillId="0" borderId="1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</cellXfs>
  <cellStyles count="5">
    <cellStyle name="Comma" xfId="1" builtinId="3"/>
    <cellStyle name="Comma 2" xfId="2" xr:uid="{00000000-0005-0000-0000-000001000000}"/>
    <cellStyle name="Normal" xfId="0" builtinId="0"/>
    <cellStyle name="Normal 19 2" xfId="3" xr:uid="{00000000-0005-0000-0000-000003000000}"/>
    <cellStyle name="Normal 9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view="pageBreakPreview" zoomScale="85" zoomScaleNormal="100" zoomScaleSheetLayoutView="85" workbookViewId="0">
      <selection activeCell="D19" sqref="D19"/>
    </sheetView>
  </sheetViews>
  <sheetFormatPr defaultRowHeight="14.5" x14ac:dyDescent="0.35"/>
  <cols>
    <col min="1" max="1" width="3.6328125" customWidth="1"/>
    <col min="2" max="2" width="10.54296875" customWidth="1"/>
    <col min="3" max="3" width="30" customWidth="1"/>
    <col min="4" max="4" width="32.6328125" bestFit="1" customWidth="1"/>
    <col min="5" max="5" width="22.54296875" style="6" bestFit="1" customWidth="1"/>
    <col min="6" max="8" width="16.7265625" style="6" customWidth="1"/>
  </cols>
  <sheetData>
    <row r="1" spans="1:8" ht="39" customHeight="1" thickBot="1" x14ac:dyDescent="0.4">
      <c r="A1" s="86" t="s">
        <v>204</v>
      </c>
      <c r="B1" s="87"/>
      <c r="C1" s="87"/>
      <c r="D1" s="87"/>
      <c r="E1" s="87"/>
      <c r="F1" s="87"/>
      <c r="G1" s="87"/>
      <c r="H1" s="88"/>
    </row>
    <row r="2" spans="1:8" ht="36" customHeight="1" thickBot="1" x14ac:dyDescent="0.4">
      <c r="A2" s="71" t="s">
        <v>144</v>
      </c>
      <c r="B2" s="72" t="s">
        <v>205</v>
      </c>
      <c r="C2" s="72" t="s">
        <v>203</v>
      </c>
      <c r="D2" s="72" t="s">
        <v>216</v>
      </c>
      <c r="E2" s="72" t="s">
        <v>202</v>
      </c>
      <c r="F2" s="72" t="s">
        <v>98</v>
      </c>
      <c r="G2" s="72" t="s">
        <v>176</v>
      </c>
      <c r="H2" s="73" t="s">
        <v>218</v>
      </c>
    </row>
    <row r="3" spans="1:8" ht="29" x14ac:dyDescent="0.35">
      <c r="A3" s="74">
        <v>1</v>
      </c>
      <c r="B3" s="67" t="s">
        <v>206</v>
      </c>
      <c r="C3" s="68" t="s">
        <v>220</v>
      </c>
      <c r="D3" s="68" t="s">
        <v>251</v>
      </c>
      <c r="E3" s="69" t="s">
        <v>217</v>
      </c>
      <c r="F3" s="69">
        <v>14</v>
      </c>
      <c r="G3" s="70">
        <f>'Annex-A'!F13</f>
        <v>0</v>
      </c>
      <c r="H3" s="75">
        <f>G3*F3</f>
        <v>0</v>
      </c>
    </row>
    <row r="4" spans="1:8" x14ac:dyDescent="0.35">
      <c r="A4" s="76">
        <v>2</v>
      </c>
      <c r="B4" s="64" t="s">
        <v>207</v>
      </c>
      <c r="C4" s="64" t="s">
        <v>219</v>
      </c>
      <c r="D4" s="64" t="s">
        <v>223</v>
      </c>
      <c r="E4" s="65" t="s">
        <v>221</v>
      </c>
      <c r="F4" s="65">
        <v>1</v>
      </c>
      <c r="G4" s="66">
        <f>'Annex-B'!F20</f>
        <v>0</v>
      </c>
      <c r="H4" s="77">
        <f>G4*F4</f>
        <v>0</v>
      </c>
    </row>
    <row r="5" spans="1:8" x14ac:dyDescent="0.35">
      <c r="A5" s="76">
        <v>3</v>
      </c>
      <c r="B5" s="64" t="s">
        <v>208</v>
      </c>
      <c r="C5" s="64" t="s">
        <v>224</v>
      </c>
      <c r="D5" s="64" t="s">
        <v>223</v>
      </c>
      <c r="E5" s="65" t="s">
        <v>225</v>
      </c>
      <c r="F5" s="65">
        <v>2</v>
      </c>
      <c r="G5" s="66">
        <f>'Annex-C'!F18</f>
        <v>0</v>
      </c>
      <c r="H5" s="77">
        <f>G5*F5</f>
        <v>0</v>
      </c>
    </row>
    <row r="6" spans="1:8" x14ac:dyDescent="0.35">
      <c r="A6" s="76">
        <v>4</v>
      </c>
      <c r="B6" s="64" t="s">
        <v>209</v>
      </c>
      <c r="C6" s="64" t="s">
        <v>226</v>
      </c>
      <c r="D6" s="64" t="s">
        <v>227</v>
      </c>
      <c r="E6" s="65" t="s">
        <v>228</v>
      </c>
      <c r="F6" s="65">
        <v>2</v>
      </c>
      <c r="G6" s="66">
        <f>'Annex-D'!F11</f>
        <v>0</v>
      </c>
      <c r="H6" s="77">
        <f t="shared" ref="H6:H12" si="0">G6*F6</f>
        <v>0</v>
      </c>
    </row>
    <row r="7" spans="1:8" x14ac:dyDescent="0.35">
      <c r="A7" s="76">
        <v>5</v>
      </c>
      <c r="B7" s="64" t="s">
        <v>210</v>
      </c>
      <c r="C7" s="64" t="s">
        <v>229</v>
      </c>
      <c r="D7" s="64" t="s">
        <v>230</v>
      </c>
      <c r="E7" s="65" t="s">
        <v>228</v>
      </c>
      <c r="F7" s="65">
        <v>1</v>
      </c>
      <c r="G7" s="66">
        <f>'Annex-E'!F20</f>
        <v>0</v>
      </c>
      <c r="H7" s="77">
        <f t="shared" si="0"/>
        <v>0</v>
      </c>
    </row>
    <row r="8" spans="1:8" x14ac:dyDescent="0.35">
      <c r="A8" s="76">
        <v>6</v>
      </c>
      <c r="B8" s="64" t="s">
        <v>211</v>
      </c>
      <c r="C8" s="64" t="s">
        <v>231</v>
      </c>
      <c r="D8" s="64" t="s">
        <v>232</v>
      </c>
      <c r="E8" s="65" t="s">
        <v>242</v>
      </c>
      <c r="F8" s="65">
        <f>700+800</f>
        <v>1500</v>
      </c>
      <c r="G8" s="66">
        <f>'Annex-F'!F9</f>
        <v>0</v>
      </c>
      <c r="H8" s="77">
        <f t="shared" si="0"/>
        <v>0</v>
      </c>
    </row>
    <row r="9" spans="1:8" x14ac:dyDescent="0.35">
      <c r="A9" s="76">
        <v>7</v>
      </c>
      <c r="B9" s="64" t="s">
        <v>212</v>
      </c>
      <c r="C9" s="64" t="s">
        <v>233</v>
      </c>
      <c r="D9" s="64" t="s">
        <v>234</v>
      </c>
      <c r="E9" s="65" t="s">
        <v>228</v>
      </c>
      <c r="F9" s="65">
        <v>1</v>
      </c>
      <c r="G9" s="66">
        <f>'Annex-G'!F11</f>
        <v>0</v>
      </c>
      <c r="H9" s="77">
        <f t="shared" si="0"/>
        <v>0</v>
      </c>
    </row>
    <row r="10" spans="1:8" x14ac:dyDescent="0.35">
      <c r="A10" s="76">
        <v>8</v>
      </c>
      <c r="B10" s="64" t="s">
        <v>213</v>
      </c>
      <c r="C10" s="64" t="s">
        <v>235</v>
      </c>
      <c r="D10" s="64" t="s">
        <v>236</v>
      </c>
      <c r="E10" s="65" t="s">
        <v>228</v>
      </c>
      <c r="F10" s="65">
        <v>1</v>
      </c>
      <c r="G10" s="66">
        <f>'Annex-H'!F22</f>
        <v>0</v>
      </c>
      <c r="H10" s="77">
        <f t="shared" si="0"/>
        <v>0</v>
      </c>
    </row>
    <row r="11" spans="1:8" x14ac:dyDescent="0.35">
      <c r="A11" s="76">
        <v>9</v>
      </c>
      <c r="B11" s="64" t="s">
        <v>214</v>
      </c>
      <c r="C11" s="64" t="s">
        <v>237</v>
      </c>
      <c r="D11" s="64" t="s">
        <v>238</v>
      </c>
      <c r="E11" s="65" t="s">
        <v>228</v>
      </c>
      <c r="F11" s="66">
        <v>3</v>
      </c>
      <c r="G11" s="66">
        <f>'Annex-I'!F20</f>
        <v>0</v>
      </c>
      <c r="H11" s="77">
        <f t="shared" si="0"/>
        <v>0</v>
      </c>
    </row>
    <row r="12" spans="1:8" ht="15" thickBot="1" x14ac:dyDescent="0.4">
      <c r="A12" s="78">
        <v>10</v>
      </c>
      <c r="B12" s="79" t="s">
        <v>215</v>
      </c>
      <c r="C12" s="79" t="s">
        <v>239</v>
      </c>
      <c r="D12" s="79" t="s">
        <v>240</v>
      </c>
      <c r="E12" s="65" t="s">
        <v>228</v>
      </c>
      <c r="F12" s="80">
        <v>2</v>
      </c>
      <c r="G12" s="82">
        <f>'Annex-J'!F19</f>
        <v>0</v>
      </c>
      <c r="H12" s="77">
        <f t="shared" si="0"/>
        <v>0</v>
      </c>
    </row>
    <row r="13" spans="1:8" ht="15" thickBot="1" x14ac:dyDescent="0.4">
      <c r="A13" s="89" t="s">
        <v>222</v>
      </c>
      <c r="B13" s="90"/>
      <c r="C13" s="90"/>
      <c r="D13" s="90"/>
      <c r="E13" s="90"/>
      <c r="F13" s="90"/>
      <c r="G13" s="90"/>
      <c r="H13" s="81">
        <f>SUM(H3:H12)</f>
        <v>0</v>
      </c>
    </row>
  </sheetData>
  <mergeCells count="2">
    <mergeCell ref="A1:H1"/>
    <mergeCell ref="A13:G13"/>
  </mergeCells>
  <pageMargins left="0.7" right="0.7" top="0.75" bottom="0.75" header="0.3" footer="0.3"/>
  <pageSetup scale="8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0"/>
  <sheetViews>
    <sheetView view="pageBreakPreview" zoomScale="60" zoomScaleNormal="100" workbookViewId="0">
      <selection activeCell="H1" sqref="H1:K1048576"/>
    </sheetView>
  </sheetViews>
  <sheetFormatPr defaultRowHeight="14.5" x14ac:dyDescent="0.35"/>
  <cols>
    <col min="1" max="1" width="3.453125" style="59" customWidth="1"/>
    <col min="2" max="2" width="52" style="59" customWidth="1"/>
    <col min="3" max="4" width="8.7265625" style="24"/>
    <col min="5" max="5" width="10.36328125" style="24" customWidth="1"/>
    <col min="6" max="6" width="10.81640625" style="24" customWidth="1"/>
    <col min="7" max="16384" width="8.7265625" style="13"/>
  </cols>
  <sheetData>
    <row r="1" spans="1:6" ht="49.5" customHeight="1" x14ac:dyDescent="0.35">
      <c r="A1" s="111" t="s">
        <v>200</v>
      </c>
      <c r="B1" s="112"/>
      <c r="C1" s="112"/>
      <c r="D1" s="112"/>
      <c r="E1" s="112"/>
      <c r="F1" s="112"/>
    </row>
    <row r="2" spans="1:6" ht="27.5" customHeight="1" x14ac:dyDescent="0.35">
      <c r="A2" s="7" t="s">
        <v>144</v>
      </c>
      <c r="B2" s="7" t="s">
        <v>145</v>
      </c>
      <c r="C2" s="7" t="s">
        <v>1</v>
      </c>
      <c r="D2" s="7" t="s">
        <v>98</v>
      </c>
      <c r="E2" s="7" t="s">
        <v>146</v>
      </c>
      <c r="F2" s="7" t="s">
        <v>147</v>
      </c>
    </row>
    <row r="3" spans="1:6" ht="29" x14ac:dyDescent="0.35">
      <c r="A3" s="58">
        <v>1</v>
      </c>
      <c r="B3" s="60" t="s">
        <v>160</v>
      </c>
      <c r="C3" s="14" t="s">
        <v>148</v>
      </c>
      <c r="D3" s="14">
        <v>45</v>
      </c>
      <c r="E3" s="54"/>
      <c r="F3" s="54">
        <f>E3*D3</f>
        <v>0</v>
      </c>
    </row>
    <row r="4" spans="1:6" ht="43.5" x14ac:dyDescent="0.35">
      <c r="A4" s="58">
        <v>2</v>
      </c>
      <c r="B4" s="60" t="s">
        <v>161</v>
      </c>
      <c r="C4" s="14" t="s">
        <v>60</v>
      </c>
      <c r="D4" s="14">
        <v>18</v>
      </c>
      <c r="E4" s="54"/>
      <c r="F4" s="54">
        <f t="shared" ref="F4:F19" si="0">E4*D4</f>
        <v>0</v>
      </c>
    </row>
    <row r="5" spans="1:6" ht="58" x14ac:dyDescent="0.35">
      <c r="A5" s="58">
        <v>3</v>
      </c>
      <c r="B5" s="60" t="s">
        <v>162</v>
      </c>
      <c r="C5" s="14" t="s">
        <v>60</v>
      </c>
      <c r="D5" s="14">
        <v>4</v>
      </c>
      <c r="E5" s="54"/>
      <c r="F5" s="54">
        <f t="shared" si="0"/>
        <v>0</v>
      </c>
    </row>
    <row r="6" spans="1:6" ht="58" x14ac:dyDescent="0.35">
      <c r="A6" s="58">
        <v>4</v>
      </c>
      <c r="B6" s="60" t="s">
        <v>163</v>
      </c>
      <c r="C6" s="14" t="s">
        <v>149</v>
      </c>
      <c r="D6" s="14">
        <v>15</v>
      </c>
      <c r="E6" s="54"/>
      <c r="F6" s="54">
        <f t="shared" si="0"/>
        <v>0</v>
      </c>
    </row>
    <row r="7" spans="1:6" ht="29" x14ac:dyDescent="0.35">
      <c r="A7" s="58">
        <v>5</v>
      </c>
      <c r="B7" s="60" t="s">
        <v>164</v>
      </c>
      <c r="C7" s="14" t="s">
        <v>60</v>
      </c>
      <c r="D7" s="14">
        <v>5</v>
      </c>
      <c r="E7" s="54"/>
      <c r="F7" s="54">
        <f t="shared" si="0"/>
        <v>0</v>
      </c>
    </row>
    <row r="8" spans="1:6" ht="58" x14ac:dyDescent="0.35">
      <c r="A8" s="58">
        <v>6</v>
      </c>
      <c r="B8" s="60" t="s">
        <v>165</v>
      </c>
      <c r="C8" s="14" t="s">
        <v>150</v>
      </c>
      <c r="D8" s="14">
        <v>40</v>
      </c>
      <c r="E8" s="54"/>
      <c r="F8" s="54">
        <f t="shared" si="0"/>
        <v>0</v>
      </c>
    </row>
    <row r="9" spans="1:6" ht="29" x14ac:dyDescent="0.35">
      <c r="A9" s="58">
        <v>7</v>
      </c>
      <c r="B9" s="60" t="s">
        <v>166</v>
      </c>
      <c r="C9" s="14" t="s">
        <v>151</v>
      </c>
      <c r="D9" s="14">
        <v>4</v>
      </c>
      <c r="E9" s="54"/>
      <c r="F9" s="54">
        <f t="shared" si="0"/>
        <v>0</v>
      </c>
    </row>
    <row r="10" spans="1:6" ht="43.5" x14ac:dyDescent="0.35">
      <c r="A10" s="58">
        <v>8</v>
      </c>
      <c r="B10" s="60" t="s">
        <v>167</v>
      </c>
      <c r="C10" s="14" t="s">
        <v>152</v>
      </c>
      <c r="D10" s="14">
        <v>9</v>
      </c>
      <c r="E10" s="54"/>
      <c r="F10" s="54">
        <f t="shared" si="0"/>
        <v>0</v>
      </c>
    </row>
    <row r="11" spans="1:6" x14ac:dyDescent="0.35">
      <c r="A11" s="58">
        <v>9</v>
      </c>
      <c r="B11" s="60" t="s">
        <v>168</v>
      </c>
      <c r="C11" s="14" t="s">
        <v>153</v>
      </c>
      <c r="D11" s="14">
        <v>6</v>
      </c>
      <c r="E11" s="54"/>
      <c r="F11" s="54">
        <f t="shared" si="0"/>
        <v>0</v>
      </c>
    </row>
    <row r="12" spans="1:6" ht="29" x14ac:dyDescent="0.35">
      <c r="A12" s="58">
        <v>10</v>
      </c>
      <c r="B12" s="60" t="s">
        <v>169</v>
      </c>
      <c r="C12" s="14" t="s">
        <v>151</v>
      </c>
      <c r="D12" s="14">
        <v>14</v>
      </c>
      <c r="E12" s="54"/>
      <c r="F12" s="54">
        <f t="shared" si="0"/>
        <v>0</v>
      </c>
    </row>
    <row r="13" spans="1:6" ht="58" x14ac:dyDescent="0.35">
      <c r="A13" s="58">
        <v>11</v>
      </c>
      <c r="B13" s="61" t="s">
        <v>170</v>
      </c>
      <c r="C13" s="52" t="s">
        <v>151</v>
      </c>
      <c r="D13" s="52">
        <v>1</v>
      </c>
      <c r="E13" s="56"/>
      <c r="F13" s="54">
        <f t="shared" si="0"/>
        <v>0</v>
      </c>
    </row>
    <row r="14" spans="1:6" ht="58" x14ac:dyDescent="0.35">
      <c r="A14" s="58">
        <v>12</v>
      </c>
      <c r="B14" s="61" t="s">
        <v>171</v>
      </c>
      <c r="C14" s="52" t="s">
        <v>151</v>
      </c>
      <c r="D14" s="52">
        <v>3</v>
      </c>
      <c r="E14" s="56"/>
      <c r="F14" s="54">
        <f t="shared" si="0"/>
        <v>0</v>
      </c>
    </row>
    <row r="15" spans="1:6" x14ac:dyDescent="0.35">
      <c r="A15" s="58">
        <v>13</v>
      </c>
      <c r="B15" s="61" t="s">
        <v>172</v>
      </c>
      <c r="C15" s="52" t="s">
        <v>154</v>
      </c>
      <c r="D15" s="52">
        <v>3</v>
      </c>
      <c r="E15" s="56"/>
      <c r="F15" s="54">
        <f t="shared" si="0"/>
        <v>0</v>
      </c>
    </row>
    <row r="16" spans="1:6" x14ac:dyDescent="0.35">
      <c r="A16" s="58">
        <v>14</v>
      </c>
      <c r="B16" s="61" t="s">
        <v>173</v>
      </c>
      <c r="C16" s="52" t="s">
        <v>155</v>
      </c>
      <c r="D16" s="52">
        <v>5</v>
      </c>
      <c r="E16" s="56"/>
      <c r="F16" s="54">
        <f t="shared" si="0"/>
        <v>0</v>
      </c>
    </row>
    <row r="17" spans="1:6" ht="43.5" x14ac:dyDescent="0.35">
      <c r="A17" s="58">
        <v>15</v>
      </c>
      <c r="B17" s="60" t="s">
        <v>174</v>
      </c>
      <c r="C17" s="14" t="s">
        <v>156</v>
      </c>
      <c r="D17" s="14">
        <v>1</v>
      </c>
      <c r="E17" s="54"/>
      <c r="F17" s="54">
        <f t="shared" si="0"/>
        <v>0</v>
      </c>
    </row>
    <row r="18" spans="1:6" x14ac:dyDescent="0.35">
      <c r="A18" s="58">
        <v>16</v>
      </c>
      <c r="B18" s="60" t="s">
        <v>175</v>
      </c>
      <c r="C18" s="14" t="s">
        <v>157</v>
      </c>
      <c r="D18" s="14">
        <v>1</v>
      </c>
      <c r="E18" s="54"/>
      <c r="F18" s="54">
        <f t="shared" si="0"/>
        <v>0</v>
      </c>
    </row>
    <row r="19" spans="1:6" ht="43.5" x14ac:dyDescent="0.35">
      <c r="A19" s="58">
        <v>17</v>
      </c>
      <c r="B19" s="60" t="s">
        <v>158</v>
      </c>
      <c r="C19" s="14" t="s">
        <v>1</v>
      </c>
      <c r="D19" s="14">
        <v>1</v>
      </c>
      <c r="E19" s="54"/>
      <c r="F19" s="54">
        <f t="shared" si="0"/>
        <v>0</v>
      </c>
    </row>
    <row r="20" spans="1:6" x14ac:dyDescent="0.35">
      <c r="A20" s="113" t="s">
        <v>159</v>
      </c>
      <c r="B20" s="113"/>
      <c r="C20" s="113"/>
      <c r="D20" s="113"/>
      <c r="E20" s="113"/>
      <c r="F20" s="57">
        <f>SUM(F3:F19)</f>
        <v>0</v>
      </c>
    </row>
  </sheetData>
  <mergeCells count="2">
    <mergeCell ref="A1:F1"/>
    <mergeCell ref="A20:E20"/>
  </mergeCells>
  <pageMargins left="0.7" right="0.7" top="0.75" bottom="0.75" header="0.3" footer="0.3"/>
  <pageSetup scale="9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9"/>
  <sheetViews>
    <sheetView view="pageBreakPreview" zoomScale="60" zoomScaleNormal="100" workbookViewId="0">
      <selection activeCell="L11" sqref="L11"/>
    </sheetView>
  </sheetViews>
  <sheetFormatPr defaultRowHeight="14.5" x14ac:dyDescent="0.35"/>
  <cols>
    <col min="1" max="1" width="3.36328125" style="13" customWidth="1"/>
    <col min="2" max="2" width="60.36328125" style="13" customWidth="1"/>
    <col min="3" max="6" width="8.7265625" style="24"/>
    <col min="7" max="16384" width="8.7265625" style="13"/>
  </cols>
  <sheetData>
    <row r="1" spans="1:6" ht="56.5" customHeight="1" x14ac:dyDescent="0.35">
      <c r="A1" s="114" t="s">
        <v>201</v>
      </c>
      <c r="B1" s="115"/>
      <c r="C1" s="115"/>
      <c r="D1" s="115"/>
      <c r="E1" s="115"/>
      <c r="F1" s="115"/>
    </row>
    <row r="2" spans="1:6" ht="24" x14ac:dyDescent="0.35">
      <c r="A2" s="7" t="s">
        <v>144</v>
      </c>
      <c r="B2" s="7" t="s">
        <v>145</v>
      </c>
      <c r="C2" s="7" t="s">
        <v>1</v>
      </c>
      <c r="D2" s="7" t="s">
        <v>98</v>
      </c>
      <c r="E2" s="7" t="s">
        <v>146</v>
      </c>
      <c r="F2" s="7" t="s">
        <v>147</v>
      </c>
    </row>
    <row r="3" spans="1:6" ht="29" x14ac:dyDescent="0.35">
      <c r="A3" s="16">
        <v>1</v>
      </c>
      <c r="B3" s="53" t="s">
        <v>160</v>
      </c>
      <c r="C3" s="14" t="s">
        <v>148</v>
      </c>
      <c r="D3" s="14">
        <v>45</v>
      </c>
      <c r="E3" s="54"/>
      <c r="F3" s="54">
        <f>E3*D3</f>
        <v>0</v>
      </c>
    </row>
    <row r="4" spans="1:6" ht="29" x14ac:dyDescent="0.35">
      <c r="A4" s="16">
        <v>2</v>
      </c>
      <c r="B4" s="53" t="s">
        <v>161</v>
      </c>
      <c r="C4" s="14" t="s">
        <v>60</v>
      </c>
      <c r="D4" s="14">
        <v>18</v>
      </c>
      <c r="E4" s="54"/>
      <c r="F4" s="54">
        <f t="shared" ref="F4:F18" si="0">E4*D4</f>
        <v>0</v>
      </c>
    </row>
    <row r="5" spans="1:6" ht="43.5" x14ac:dyDescent="0.35">
      <c r="A5" s="16">
        <v>3</v>
      </c>
      <c r="B5" s="53" t="s">
        <v>162</v>
      </c>
      <c r="C5" s="14" t="s">
        <v>60</v>
      </c>
      <c r="D5" s="14">
        <v>4</v>
      </c>
      <c r="E5" s="54"/>
      <c r="F5" s="54">
        <f t="shared" si="0"/>
        <v>0</v>
      </c>
    </row>
    <row r="6" spans="1:6" ht="58" x14ac:dyDescent="0.35">
      <c r="A6" s="16">
        <v>4</v>
      </c>
      <c r="B6" s="53" t="s">
        <v>163</v>
      </c>
      <c r="C6" s="14" t="s">
        <v>149</v>
      </c>
      <c r="D6" s="14">
        <v>15</v>
      </c>
      <c r="E6" s="54"/>
      <c r="F6" s="54">
        <f t="shared" si="0"/>
        <v>0</v>
      </c>
    </row>
    <row r="7" spans="1:6" x14ac:dyDescent="0.35">
      <c r="A7" s="16">
        <v>5</v>
      </c>
      <c r="B7" s="53" t="s">
        <v>164</v>
      </c>
      <c r="C7" s="14" t="s">
        <v>60</v>
      </c>
      <c r="D7" s="14">
        <v>5</v>
      </c>
      <c r="E7" s="54"/>
      <c r="F7" s="54">
        <f t="shared" si="0"/>
        <v>0</v>
      </c>
    </row>
    <row r="8" spans="1:6" ht="43.5" x14ac:dyDescent="0.35">
      <c r="A8" s="16">
        <v>6</v>
      </c>
      <c r="B8" s="53" t="s">
        <v>165</v>
      </c>
      <c r="C8" s="14" t="s">
        <v>150</v>
      </c>
      <c r="D8" s="14">
        <v>40</v>
      </c>
      <c r="E8" s="54"/>
      <c r="F8" s="54">
        <f t="shared" si="0"/>
        <v>0</v>
      </c>
    </row>
    <row r="9" spans="1:6" ht="29" x14ac:dyDescent="0.35">
      <c r="A9" s="16">
        <v>7</v>
      </c>
      <c r="B9" s="53" t="s">
        <v>166</v>
      </c>
      <c r="C9" s="14" t="s">
        <v>151</v>
      </c>
      <c r="D9" s="14">
        <v>4</v>
      </c>
      <c r="E9" s="54"/>
      <c r="F9" s="54">
        <f t="shared" si="0"/>
        <v>0</v>
      </c>
    </row>
    <row r="10" spans="1:6" ht="29" x14ac:dyDescent="0.35">
      <c r="A10" s="16">
        <v>8</v>
      </c>
      <c r="B10" s="53" t="s">
        <v>167</v>
      </c>
      <c r="C10" s="14" t="s">
        <v>152</v>
      </c>
      <c r="D10" s="14">
        <v>9</v>
      </c>
      <c r="E10" s="54"/>
      <c r="F10" s="54">
        <f t="shared" si="0"/>
        <v>0</v>
      </c>
    </row>
    <row r="11" spans="1:6" x14ac:dyDescent="0.35">
      <c r="A11" s="16">
        <v>9</v>
      </c>
      <c r="B11" s="53" t="s">
        <v>168</v>
      </c>
      <c r="C11" s="14" t="s">
        <v>153</v>
      </c>
      <c r="D11" s="14">
        <v>6</v>
      </c>
      <c r="E11" s="54"/>
      <c r="F11" s="54">
        <f t="shared" si="0"/>
        <v>0</v>
      </c>
    </row>
    <row r="12" spans="1:6" ht="29" x14ac:dyDescent="0.35">
      <c r="A12" s="16">
        <v>10</v>
      </c>
      <c r="B12" s="53" t="s">
        <v>169</v>
      </c>
      <c r="C12" s="14" t="s">
        <v>151</v>
      </c>
      <c r="D12" s="14">
        <v>14</v>
      </c>
      <c r="E12" s="54"/>
      <c r="F12" s="54">
        <f t="shared" si="0"/>
        <v>0</v>
      </c>
    </row>
    <row r="13" spans="1:6" ht="43.5" x14ac:dyDescent="0.35">
      <c r="A13" s="16">
        <v>11</v>
      </c>
      <c r="B13" s="55" t="s">
        <v>170</v>
      </c>
      <c r="C13" s="52" t="s">
        <v>151</v>
      </c>
      <c r="D13" s="52">
        <v>1</v>
      </c>
      <c r="E13" s="56"/>
      <c r="F13" s="54">
        <f t="shared" si="0"/>
        <v>0</v>
      </c>
    </row>
    <row r="14" spans="1:6" ht="43.5" x14ac:dyDescent="0.35">
      <c r="A14" s="16">
        <v>12</v>
      </c>
      <c r="B14" s="55" t="s">
        <v>171</v>
      </c>
      <c r="C14" s="52" t="s">
        <v>151</v>
      </c>
      <c r="D14" s="52">
        <v>3</v>
      </c>
      <c r="E14" s="56"/>
      <c r="F14" s="54">
        <f t="shared" si="0"/>
        <v>0</v>
      </c>
    </row>
    <row r="15" spans="1:6" x14ac:dyDescent="0.35">
      <c r="A15" s="16">
        <v>13</v>
      </c>
      <c r="B15" s="55" t="s">
        <v>172</v>
      </c>
      <c r="C15" s="52" t="s">
        <v>154</v>
      </c>
      <c r="D15" s="52">
        <v>3</v>
      </c>
      <c r="E15" s="56"/>
      <c r="F15" s="54">
        <f t="shared" si="0"/>
        <v>0</v>
      </c>
    </row>
    <row r="16" spans="1:6" x14ac:dyDescent="0.35">
      <c r="A16" s="16">
        <v>14</v>
      </c>
      <c r="B16" s="55" t="s">
        <v>173</v>
      </c>
      <c r="C16" s="52" t="s">
        <v>155</v>
      </c>
      <c r="D16" s="52">
        <v>5</v>
      </c>
      <c r="E16" s="56"/>
      <c r="F16" s="54">
        <f t="shared" si="0"/>
        <v>0</v>
      </c>
    </row>
    <row r="17" spans="1:6" ht="29" x14ac:dyDescent="0.35">
      <c r="A17" s="16">
        <v>15</v>
      </c>
      <c r="B17" s="53" t="s">
        <v>174</v>
      </c>
      <c r="C17" s="14" t="s">
        <v>156</v>
      </c>
      <c r="D17" s="14">
        <v>1</v>
      </c>
      <c r="E17" s="54"/>
      <c r="F17" s="54">
        <f t="shared" si="0"/>
        <v>0</v>
      </c>
    </row>
    <row r="18" spans="1:6" x14ac:dyDescent="0.35">
      <c r="A18" s="16">
        <v>16</v>
      </c>
      <c r="B18" s="53" t="s">
        <v>175</v>
      </c>
      <c r="C18" s="14" t="s">
        <v>157</v>
      </c>
      <c r="D18" s="14">
        <v>1</v>
      </c>
      <c r="E18" s="54"/>
      <c r="F18" s="54">
        <f t="shared" si="0"/>
        <v>0</v>
      </c>
    </row>
    <row r="19" spans="1:6" x14ac:dyDescent="0.35">
      <c r="A19" s="62"/>
      <c r="B19" s="15" t="s">
        <v>159</v>
      </c>
      <c r="C19" s="63"/>
      <c r="D19" s="63"/>
      <c r="E19" s="63"/>
      <c r="F19" s="57">
        <f>SUM(F3:F18)</f>
        <v>0</v>
      </c>
    </row>
  </sheetData>
  <mergeCells count="1">
    <mergeCell ref="A1:F1"/>
  </mergeCells>
  <pageMargins left="0.7" right="0.7" top="0.75" bottom="0.75" header="0.3" footer="0.3"/>
  <pageSetup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view="pageBreakPreview" topLeftCell="A3" zoomScale="85" zoomScaleNormal="100" zoomScaleSheetLayoutView="85" workbookViewId="0">
      <selection activeCell="D4" sqref="D4"/>
    </sheetView>
  </sheetViews>
  <sheetFormatPr defaultRowHeight="14.5" x14ac:dyDescent="0.35"/>
  <cols>
    <col min="1" max="1" width="3.08984375" bestFit="1" customWidth="1"/>
    <col min="2" max="2" width="44.08984375" customWidth="1"/>
    <col min="3" max="3" width="5.26953125" style="6" bestFit="1" customWidth="1"/>
    <col min="4" max="4" width="9.1796875" style="6" bestFit="1" customWidth="1"/>
    <col min="5" max="5" width="11.453125" style="6" customWidth="1"/>
    <col min="6" max="6" width="16.1796875" style="6" bestFit="1" customWidth="1"/>
  </cols>
  <sheetData>
    <row r="1" spans="1:6" ht="52" customHeight="1" x14ac:dyDescent="0.35">
      <c r="A1" s="92" t="s">
        <v>243</v>
      </c>
      <c r="B1" s="93"/>
      <c r="C1" s="93"/>
      <c r="D1" s="93"/>
      <c r="E1" s="93"/>
      <c r="F1" s="93"/>
    </row>
    <row r="2" spans="1:6" ht="36" customHeight="1" x14ac:dyDescent="0.35">
      <c r="A2" s="8" t="s">
        <v>144</v>
      </c>
      <c r="B2" s="8" t="s">
        <v>177</v>
      </c>
      <c r="C2" s="8" t="s">
        <v>1</v>
      </c>
      <c r="D2" s="8" t="s">
        <v>98</v>
      </c>
      <c r="E2" s="8" t="s">
        <v>178</v>
      </c>
      <c r="F2" s="8" t="s">
        <v>66</v>
      </c>
    </row>
    <row r="3" spans="1:6" x14ac:dyDescent="0.35">
      <c r="A3" s="9">
        <v>1</v>
      </c>
      <c r="B3" s="10" t="s">
        <v>179</v>
      </c>
      <c r="C3" s="9" t="s">
        <v>151</v>
      </c>
      <c r="D3" s="9">
        <v>1</v>
      </c>
      <c r="E3" s="12"/>
      <c r="F3" s="12">
        <f>E3*D3</f>
        <v>0</v>
      </c>
    </row>
    <row r="4" spans="1:6" x14ac:dyDescent="0.35">
      <c r="A4" s="9">
        <v>2</v>
      </c>
      <c r="B4" s="10" t="s">
        <v>180</v>
      </c>
      <c r="C4" s="9" t="s">
        <v>151</v>
      </c>
      <c r="D4" s="9">
        <v>0.5</v>
      </c>
      <c r="E4" s="12"/>
      <c r="F4" s="12">
        <f t="shared" ref="F4:F12" si="0">E4*D4</f>
        <v>0</v>
      </c>
    </row>
    <row r="5" spans="1:6" x14ac:dyDescent="0.35">
      <c r="A5" s="9">
        <v>3</v>
      </c>
      <c r="B5" s="10" t="s">
        <v>181</v>
      </c>
      <c r="C5" s="9" t="s">
        <v>151</v>
      </c>
      <c r="D5" s="9">
        <v>1</v>
      </c>
      <c r="E5" s="12"/>
      <c r="F5" s="12">
        <f t="shared" si="0"/>
        <v>0</v>
      </c>
    </row>
    <row r="6" spans="1:6" x14ac:dyDescent="0.35">
      <c r="A6" s="9">
        <v>4</v>
      </c>
      <c r="B6" s="10" t="s">
        <v>182</v>
      </c>
      <c r="C6" s="9" t="s">
        <v>151</v>
      </c>
      <c r="D6" s="9">
        <v>1</v>
      </c>
      <c r="E6" s="12"/>
      <c r="F6" s="12">
        <f t="shared" si="0"/>
        <v>0</v>
      </c>
    </row>
    <row r="7" spans="1:6" x14ac:dyDescent="0.35">
      <c r="A7" s="9">
        <v>5</v>
      </c>
      <c r="B7" s="10" t="s">
        <v>183</v>
      </c>
      <c r="C7" s="9" t="s">
        <v>151</v>
      </c>
      <c r="D7" s="9">
        <v>1</v>
      </c>
      <c r="E7" s="12"/>
      <c r="F7" s="12">
        <f t="shared" si="0"/>
        <v>0</v>
      </c>
    </row>
    <row r="8" spans="1:6" x14ac:dyDescent="0.35">
      <c r="A8" s="9">
        <v>6</v>
      </c>
      <c r="B8" s="10" t="s">
        <v>184</v>
      </c>
      <c r="C8" s="9" t="s">
        <v>151</v>
      </c>
      <c r="D8" s="9">
        <v>1</v>
      </c>
      <c r="E8" s="12"/>
      <c r="F8" s="12">
        <f t="shared" si="0"/>
        <v>0</v>
      </c>
    </row>
    <row r="9" spans="1:6" x14ac:dyDescent="0.35">
      <c r="A9" s="9">
        <v>7</v>
      </c>
      <c r="B9" s="10" t="s">
        <v>185</v>
      </c>
      <c r="C9" s="9" t="s">
        <v>186</v>
      </c>
      <c r="D9" s="9">
        <v>1</v>
      </c>
      <c r="E9" s="12"/>
      <c r="F9" s="12">
        <f t="shared" si="0"/>
        <v>0</v>
      </c>
    </row>
    <row r="10" spans="1:6" x14ac:dyDescent="0.35">
      <c r="A10" s="9">
        <v>8</v>
      </c>
      <c r="B10" s="10" t="s">
        <v>187</v>
      </c>
      <c r="C10" s="9" t="s">
        <v>157</v>
      </c>
      <c r="D10" s="9">
        <v>1</v>
      </c>
      <c r="E10" s="12"/>
      <c r="F10" s="12">
        <f t="shared" si="0"/>
        <v>0</v>
      </c>
    </row>
    <row r="11" spans="1:6" x14ac:dyDescent="0.35">
      <c r="A11" s="9">
        <v>9</v>
      </c>
      <c r="B11" s="10" t="s">
        <v>188</v>
      </c>
      <c r="C11" s="9" t="s">
        <v>151</v>
      </c>
      <c r="D11" s="9">
        <v>1</v>
      </c>
      <c r="E11" s="12"/>
      <c r="F11" s="12">
        <f t="shared" si="0"/>
        <v>0</v>
      </c>
    </row>
    <row r="12" spans="1:6" x14ac:dyDescent="0.35">
      <c r="A12" s="9">
        <v>10</v>
      </c>
      <c r="B12" s="10" t="s">
        <v>189</v>
      </c>
      <c r="C12" s="9" t="s">
        <v>190</v>
      </c>
      <c r="D12" s="9">
        <v>1</v>
      </c>
      <c r="E12" s="12"/>
      <c r="F12" s="12">
        <f t="shared" si="0"/>
        <v>0</v>
      </c>
    </row>
    <row r="13" spans="1:6" x14ac:dyDescent="0.35">
      <c r="A13" s="91" t="s">
        <v>191</v>
      </c>
      <c r="B13" s="91"/>
      <c r="C13" s="91"/>
      <c r="D13" s="91"/>
      <c r="E13" s="91"/>
      <c r="F13" s="12">
        <f>SUM(F3:F12)</f>
        <v>0</v>
      </c>
    </row>
  </sheetData>
  <mergeCells count="2">
    <mergeCell ref="A13:E13"/>
    <mergeCell ref="A1:F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1"/>
  <sheetViews>
    <sheetView view="pageBreakPreview" zoomScaleNormal="100" zoomScaleSheetLayoutView="100" workbookViewId="0">
      <selection activeCell="B6" sqref="B6"/>
    </sheetView>
  </sheetViews>
  <sheetFormatPr defaultRowHeight="14.5" x14ac:dyDescent="0.35"/>
  <cols>
    <col min="1" max="1" width="3.08984375" style="13" bestFit="1" customWidth="1"/>
    <col min="2" max="2" width="50.1796875" style="13" customWidth="1"/>
    <col min="3" max="3" width="5.36328125" style="24" bestFit="1" customWidth="1"/>
    <col min="4" max="5" width="8.7265625" style="24"/>
    <col min="6" max="6" width="16.36328125" style="24" customWidth="1"/>
    <col min="7" max="16384" width="8.7265625" style="13"/>
  </cols>
  <sheetData>
    <row r="1" spans="1:6" ht="51" customHeight="1" x14ac:dyDescent="0.35">
      <c r="A1" s="92" t="s">
        <v>241</v>
      </c>
      <c r="B1" s="93"/>
      <c r="C1" s="93"/>
      <c r="D1" s="93"/>
      <c r="E1" s="93"/>
      <c r="F1" s="93"/>
    </row>
    <row r="2" spans="1:6" ht="29" x14ac:dyDescent="0.35">
      <c r="A2" s="8" t="s">
        <v>144</v>
      </c>
      <c r="B2" s="8" t="s">
        <v>23</v>
      </c>
      <c r="C2" s="8" t="s">
        <v>24</v>
      </c>
      <c r="D2" s="8" t="s">
        <v>2</v>
      </c>
      <c r="E2" s="8" t="s">
        <v>25</v>
      </c>
      <c r="F2" s="8" t="s">
        <v>4</v>
      </c>
    </row>
    <row r="3" spans="1:6" ht="44.5" customHeight="1" x14ac:dyDescent="0.35">
      <c r="A3" s="19">
        <v>1</v>
      </c>
      <c r="B3" s="20" t="s">
        <v>192</v>
      </c>
      <c r="C3" s="19" t="s">
        <v>26</v>
      </c>
      <c r="D3" s="19">
        <v>23</v>
      </c>
      <c r="E3" s="21"/>
      <c r="F3" s="21">
        <f>E3*D3</f>
        <v>0</v>
      </c>
    </row>
    <row r="4" spans="1:6" ht="72.5" x14ac:dyDescent="0.35">
      <c r="A4" s="19">
        <v>2</v>
      </c>
      <c r="B4" s="20" t="s">
        <v>244</v>
      </c>
      <c r="C4" s="19" t="s">
        <v>27</v>
      </c>
      <c r="D4" s="19">
        <v>1</v>
      </c>
      <c r="E4" s="21"/>
      <c r="F4" s="21">
        <f t="shared" ref="F4:F19" si="0">E4*D4</f>
        <v>0</v>
      </c>
    </row>
    <row r="5" spans="1:6" ht="29" x14ac:dyDescent="0.35">
      <c r="A5" s="19">
        <v>3</v>
      </c>
      <c r="B5" s="20" t="s">
        <v>28</v>
      </c>
      <c r="C5" s="19" t="s">
        <v>29</v>
      </c>
      <c r="D5" s="19">
        <v>1</v>
      </c>
      <c r="E5" s="21"/>
      <c r="F5" s="21">
        <f t="shared" si="0"/>
        <v>0</v>
      </c>
    </row>
    <row r="6" spans="1:6" ht="43.5" x14ac:dyDescent="0.35">
      <c r="A6" s="19">
        <v>4</v>
      </c>
      <c r="B6" s="20" t="s">
        <v>30</v>
      </c>
      <c r="C6" s="19" t="s">
        <v>13</v>
      </c>
      <c r="D6" s="19">
        <v>1</v>
      </c>
      <c r="E6" s="21"/>
      <c r="F6" s="21">
        <f t="shared" si="0"/>
        <v>0</v>
      </c>
    </row>
    <row r="7" spans="1:6" x14ac:dyDescent="0.35">
      <c r="A7" s="19">
        <v>5</v>
      </c>
      <c r="B7" s="20" t="s">
        <v>31</v>
      </c>
      <c r="C7" s="19" t="s">
        <v>26</v>
      </c>
      <c r="D7" s="19">
        <v>1</v>
      </c>
      <c r="E7" s="21"/>
      <c r="F7" s="21">
        <f t="shared" si="0"/>
        <v>0</v>
      </c>
    </row>
    <row r="8" spans="1:6" ht="29" x14ac:dyDescent="0.35">
      <c r="A8" s="19">
        <v>6</v>
      </c>
      <c r="B8" s="20" t="s">
        <v>32</v>
      </c>
      <c r="C8" s="19" t="s">
        <v>33</v>
      </c>
      <c r="D8" s="19">
        <v>1</v>
      </c>
      <c r="E8" s="21"/>
      <c r="F8" s="21">
        <f t="shared" si="0"/>
        <v>0</v>
      </c>
    </row>
    <row r="9" spans="1:6" ht="29" x14ac:dyDescent="0.35">
      <c r="A9" s="19">
        <v>7</v>
      </c>
      <c r="B9" s="20" t="s">
        <v>34</v>
      </c>
      <c r="C9" s="19" t="s">
        <v>29</v>
      </c>
      <c r="D9" s="19">
        <v>1</v>
      </c>
      <c r="E9" s="21"/>
      <c r="F9" s="21">
        <f t="shared" si="0"/>
        <v>0</v>
      </c>
    </row>
    <row r="10" spans="1:6" ht="29" x14ac:dyDescent="0.35">
      <c r="A10" s="19">
        <v>8</v>
      </c>
      <c r="B10" s="20" t="s">
        <v>35</v>
      </c>
      <c r="C10" s="19" t="s">
        <v>29</v>
      </c>
      <c r="D10" s="19">
        <v>1</v>
      </c>
      <c r="E10" s="21"/>
      <c r="F10" s="21">
        <f t="shared" si="0"/>
        <v>0</v>
      </c>
    </row>
    <row r="11" spans="1:6" x14ac:dyDescent="0.35">
      <c r="A11" s="19">
        <v>7</v>
      </c>
      <c r="B11" s="20" t="s">
        <v>36</v>
      </c>
      <c r="C11" s="19" t="s">
        <v>37</v>
      </c>
      <c r="D11" s="19">
        <v>1</v>
      </c>
      <c r="E11" s="21"/>
      <c r="F11" s="21">
        <f t="shared" si="0"/>
        <v>0</v>
      </c>
    </row>
    <row r="12" spans="1:6" ht="43.5" x14ac:dyDescent="0.35">
      <c r="A12" s="19">
        <v>8</v>
      </c>
      <c r="B12" s="20" t="s">
        <v>38</v>
      </c>
      <c r="C12" s="19" t="s">
        <v>33</v>
      </c>
      <c r="D12" s="19">
        <v>1</v>
      </c>
      <c r="E12" s="21"/>
      <c r="F12" s="21">
        <f t="shared" si="0"/>
        <v>0</v>
      </c>
    </row>
    <row r="13" spans="1:6" ht="43.5" x14ac:dyDescent="0.35">
      <c r="A13" s="19">
        <v>9</v>
      </c>
      <c r="B13" s="20" t="s">
        <v>39</v>
      </c>
      <c r="C13" s="19" t="s">
        <v>26</v>
      </c>
      <c r="D13" s="19">
        <v>1</v>
      </c>
      <c r="E13" s="21"/>
      <c r="F13" s="21">
        <f t="shared" si="0"/>
        <v>0</v>
      </c>
    </row>
    <row r="14" spans="1:6" x14ac:dyDescent="0.35">
      <c r="A14" s="19">
        <v>10</v>
      </c>
      <c r="B14" s="20" t="s">
        <v>40</v>
      </c>
      <c r="C14" s="19" t="s">
        <v>26</v>
      </c>
      <c r="D14" s="19">
        <v>1</v>
      </c>
      <c r="E14" s="21"/>
      <c r="F14" s="21">
        <f t="shared" si="0"/>
        <v>0</v>
      </c>
    </row>
    <row r="15" spans="1:6" ht="29" x14ac:dyDescent="0.35">
      <c r="A15" s="19">
        <v>11</v>
      </c>
      <c r="B15" s="20" t="s">
        <v>41</v>
      </c>
      <c r="C15" s="19" t="s">
        <v>26</v>
      </c>
      <c r="D15" s="19">
        <v>1</v>
      </c>
      <c r="E15" s="21"/>
      <c r="F15" s="21">
        <f t="shared" si="0"/>
        <v>0</v>
      </c>
    </row>
    <row r="16" spans="1:6" ht="29" x14ac:dyDescent="0.35">
      <c r="A16" s="19">
        <v>12</v>
      </c>
      <c r="B16" s="20" t="s">
        <v>42</v>
      </c>
      <c r="C16" s="19" t="s">
        <v>26</v>
      </c>
      <c r="D16" s="19">
        <v>1</v>
      </c>
      <c r="E16" s="21"/>
      <c r="F16" s="21">
        <f t="shared" si="0"/>
        <v>0</v>
      </c>
    </row>
    <row r="17" spans="1:6" ht="29" x14ac:dyDescent="0.35">
      <c r="A17" s="19">
        <v>13</v>
      </c>
      <c r="B17" s="20" t="s">
        <v>43</v>
      </c>
      <c r="C17" s="19" t="s">
        <v>44</v>
      </c>
      <c r="D17" s="19">
        <v>1</v>
      </c>
      <c r="E17" s="21"/>
      <c r="F17" s="21">
        <f t="shared" si="0"/>
        <v>0</v>
      </c>
    </row>
    <row r="18" spans="1:6" ht="29" x14ac:dyDescent="0.35">
      <c r="A18" s="19">
        <v>14</v>
      </c>
      <c r="B18" s="20" t="s">
        <v>45</v>
      </c>
      <c r="C18" s="19" t="s">
        <v>44</v>
      </c>
      <c r="D18" s="19">
        <v>1</v>
      </c>
      <c r="E18" s="21"/>
      <c r="F18" s="21">
        <f t="shared" si="0"/>
        <v>0</v>
      </c>
    </row>
    <row r="19" spans="1:6" ht="29" x14ac:dyDescent="0.35">
      <c r="A19" s="19">
        <v>15</v>
      </c>
      <c r="B19" s="20" t="s">
        <v>46</v>
      </c>
      <c r="C19" s="19" t="s">
        <v>47</v>
      </c>
      <c r="D19" s="19">
        <v>1</v>
      </c>
      <c r="E19" s="21"/>
      <c r="F19" s="21">
        <f t="shared" si="0"/>
        <v>0</v>
      </c>
    </row>
    <row r="20" spans="1:6" x14ac:dyDescent="0.35">
      <c r="A20" s="14"/>
      <c r="B20" s="15" t="s">
        <v>48</v>
      </c>
      <c r="C20" s="14"/>
      <c r="D20" s="14"/>
      <c r="E20" s="14"/>
      <c r="F20" s="22">
        <f>SUM(F3:F19)</f>
        <v>0</v>
      </c>
    </row>
    <row r="21" spans="1:6" x14ac:dyDescent="0.35">
      <c r="A21" s="17"/>
      <c r="B21" s="17"/>
      <c r="C21" s="23"/>
      <c r="D21" s="23"/>
      <c r="E21" s="23"/>
      <c r="F21" s="23"/>
    </row>
  </sheetData>
  <mergeCells count="1">
    <mergeCell ref="A1:F1"/>
  </mergeCells>
  <pageMargins left="0.7" right="0.7" top="0.75" bottom="0.75" header="0.3" footer="0.3"/>
  <pageSetup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8"/>
  <sheetViews>
    <sheetView view="pageBreakPreview" zoomScale="60" zoomScaleNormal="100" workbookViewId="0">
      <selection activeCell="K25" sqref="K25"/>
    </sheetView>
  </sheetViews>
  <sheetFormatPr defaultRowHeight="14.5" x14ac:dyDescent="0.35"/>
  <cols>
    <col min="1" max="1" width="3.08984375" bestFit="1" customWidth="1"/>
    <col min="2" max="2" width="44.1796875" bestFit="1" customWidth="1"/>
    <col min="3" max="3" width="9" style="6" customWidth="1"/>
    <col min="4" max="4" width="5.54296875" style="6" bestFit="1" customWidth="1"/>
    <col min="5" max="5" width="13.1796875" style="6" customWidth="1"/>
    <col min="6" max="6" width="13.90625" style="6" customWidth="1"/>
  </cols>
  <sheetData>
    <row r="1" spans="1:6" ht="46" customHeight="1" x14ac:dyDescent="0.35">
      <c r="A1" s="95" t="s">
        <v>193</v>
      </c>
      <c r="B1" s="96"/>
      <c r="C1" s="96"/>
      <c r="D1" s="96"/>
      <c r="E1" s="96"/>
      <c r="F1" s="96"/>
    </row>
    <row r="2" spans="1:6" ht="36.5" customHeight="1" x14ac:dyDescent="0.35">
      <c r="A2" s="5" t="s">
        <v>144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</row>
    <row r="3" spans="1:6" x14ac:dyDescent="0.35">
      <c r="A3" s="1">
        <v>1</v>
      </c>
      <c r="B3" s="2" t="s">
        <v>5</v>
      </c>
      <c r="C3" s="1" t="s">
        <v>6</v>
      </c>
      <c r="D3" s="1">
        <v>15</v>
      </c>
      <c r="E3" s="25"/>
      <c r="F3" s="25">
        <f>E3*D3</f>
        <v>0</v>
      </c>
    </row>
    <row r="4" spans="1:6" x14ac:dyDescent="0.35">
      <c r="A4" s="1">
        <v>2</v>
      </c>
      <c r="B4" s="2" t="s">
        <v>7</v>
      </c>
      <c r="C4" s="1" t="s">
        <v>6</v>
      </c>
      <c r="D4" s="1">
        <v>5</v>
      </c>
      <c r="E4" s="25"/>
      <c r="F4" s="25">
        <f t="shared" ref="F4:F17" si="0">E4*D4</f>
        <v>0</v>
      </c>
    </row>
    <row r="5" spans="1:6" x14ac:dyDescent="0.35">
      <c r="A5" s="1">
        <v>3</v>
      </c>
      <c r="B5" s="2" t="s">
        <v>8</v>
      </c>
      <c r="C5" s="1" t="s">
        <v>6</v>
      </c>
      <c r="D5" s="1">
        <v>5</v>
      </c>
      <c r="E5" s="25"/>
      <c r="F5" s="25">
        <f t="shared" si="0"/>
        <v>0</v>
      </c>
    </row>
    <row r="6" spans="1:6" x14ac:dyDescent="0.35">
      <c r="A6" s="1">
        <v>4</v>
      </c>
      <c r="B6" s="2" t="s">
        <v>9</v>
      </c>
      <c r="C6" s="1" t="s">
        <v>6</v>
      </c>
      <c r="D6" s="1">
        <v>5</v>
      </c>
      <c r="E6" s="25"/>
      <c r="F6" s="25">
        <f t="shared" si="0"/>
        <v>0</v>
      </c>
    </row>
    <row r="7" spans="1:6" x14ac:dyDescent="0.35">
      <c r="A7" s="1">
        <v>5</v>
      </c>
      <c r="B7" s="2" t="s">
        <v>10</v>
      </c>
      <c r="C7" s="1" t="s">
        <v>6</v>
      </c>
      <c r="D7" s="1">
        <v>4</v>
      </c>
      <c r="E7" s="25"/>
      <c r="F7" s="25">
        <f t="shared" si="0"/>
        <v>0</v>
      </c>
    </row>
    <row r="8" spans="1:6" x14ac:dyDescent="0.35">
      <c r="A8" s="1">
        <v>6</v>
      </c>
      <c r="B8" s="2" t="s">
        <v>11</v>
      </c>
      <c r="C8" s="1" t="s">
        <v>6</v>
      </c>
      <c r="D8" s="1">
        <v>5</v>
      </c>
      <c r="E8" s="25"/>
      <c r="F8" s="25">
        <f t="shared" si="0"/>
        <v>0</v>
      </c>
    </row>
    <row r="9" spans="1:6" x14ac:dyDescent="0.35">
      <c r="A9" s="1">
        <v>7</v>
      </c>
      <c r="B9" s="2" t="s">
        <v>12</v>
      </c>
      <c r="C9" s="1" t="s">
        <v>13</v>
      </c>
      <c r="D9" s="1">
        <v>3</v>
      </c>
      <c r="E9" s="25"/>
      <c r="F9" s="25">
        <f t="shared" si="0"/>
        <v>0</v>
      </c>
    </row>
    <row r="10" spans="1:6" x14ac:dyDescent="0.35">
      <c r="A10" s="1">
        <v>8</v>
      </c>
      <c r="B10" s="2" t="s">
        <v>14</v>
      </c>
      <c r="C10" s="1" t="s">
        <v>6</v>
      </c>
      <c r="D10" s="1">
        <v>4</v>
      </c>
      <c r="E10" s="25"/>
      <c r="F10" s="25">
        <f t="shared" si="0"/>
        <v>0</v>
      </c>
    </row>
    <row r="11" spans="1:6" x14ac:dyDescent="0.35">
      <c r="A11" s="1">
        <v>9</v>
      </c>
      <c r="B11" s="2" t="s">
        <v>15</v>
      </c>
      <c r="C11" s="1" t="s">
        <v>6</v>
      </c>
      <c r="D11" s="1">
        <v>6</v>
      </c>
      <c r="E11" s="25"/>
      <c r="F11" s="25">
        <f t="shared" si="0"/>
        <v>0</v>
      </c>
    </row>
    <row r="12" spans="1:6" x14ac:dyDescent="0.35">
      <c r="A12" s="1">
        <v>10</v>
      </c>
      <c r="B12" s="2" t="s">
        <v>16</v>
      </c>
      <c r="C12" s="1" t="s">
        <v>6</v>
      </c>
      <c r="D12" s="1">
        <v>4</v>
      </c>
      <c r="E12" s="25"/>
      <c r="F12" s="25">
        <f t="shared" si="0"/>
        <v>0</v>
      </c>
    </row>
    <row r="13" spans="1:6" x14ac:dyDescent="0.35">
      <c r="A13" s="1">
        <v>11</v>
      </c>
      <c r="B13" s="2" t="s">
        <v>17</v>
      </c>
      <c r="C13" s="1" t="s">
        <v>6</v>
      </c>
      <c r="D13" s="1">
        <v>4</v>
      </c>
      <c r="E13" s="25"/>
      <c r="F13" s="25">
        <f t="shared" si="0"/>
        <v>0</v>
      </c>
    </row>
    <row r="14" spans="1:6" x14ac:dyDescent="0.35">
      <c r="A14" s="1">
        <v>12</v>
      </c>
      <c r="B14" s="2" t="s">
        <v>140</v>
      </c>
      <c r="C14" s="1" t="s">
        <v>29</v>
      </c>
      <c r="D14" s="1">
        <v>1</v>
      </c>
      <c r="E14" s="25"/>
      <c r="F14" s="25">
        <f t="shared" si="0"/>
        <v>0</v>
      </c>
    </row>
    <row r="15" spans="1:6" x14ac:dyDescent="0.35">
      <c r="A15" s="1">
        <v>13</v>
      </c>
      <c r="B15" s="2" t="s">
        <v>18</v>
      </c>
      <c r="C15" s="1" t="s">
        <v>19</v>
      </c>
      <c r="D15" s="1">
        <v>1</v>
      </c>
      <c r="E15" s="25"/>
      <c r="F15" s="25">
        <f t="shared" si="0"/>
        <v>0</v>
      </c>
    </row>
    <row r="16" spans="1:6" x14ac:dyDescent="0.35">
      <c r="A16" s="1">
        <v>14</v>
      </c>
      <c r="B16" s="2" t="s">
        <v>20</v>
      </c>
      <c r="C16" s="1" t="s">
        <v>141</v>
      </c>
      <c r="D16" s="1">
        <v>1</v>
      </c>
      <c r="E16" s="25"/>
      <c r="F16" s="25">
        <f t="shared" si="0"/>
        <v>0</v>
      </c>
    </row>
    <row r="17" spans="1:6" x14ac:dyDescent="0.35">
      <c r="A17" s="1">
        <v>15</v>
      </c>
      <c r="B17" s="2" t="s">
        <v>21</v>
      </c>
      <c r="C17" s="1" t="s">
        <v>142</v>
      </c>
      <c r="D17" s="1">
        <v>1</v>
      </c>
      <c r="E17" s="25"/>
      <c r="F17" s="25">
        <f t="shared" si="0"/>
        <v>0</v>
      </c>
    </row>
    <row r="18" spans="1:6" x14ac:dyDescent="0.35">
      <c r="A18" s="94" t="s">
        <v>22</v>
      </c>
      <c r="B18" s="94"/>
      <c r="C18" s="1"/>
      <c r="D18" s="1"/>
      <c r="E18" s="25"/>
      <c r="F18" s="25">
        <f>SUM(F3:F17)</f>
        <v>0</v>
      </c>
    </row>
  </sheetData>
  <mergeCells count="2">
    <mergeCell ref="A18:B18"/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1"/>
  <sheetViews>
    <sheetView view="pageBreakPreview" zoomScale="60" zoomScaleNormal="100" workbookViewId="0">
      <selection activeCell="I9" sqref="I9"/>
    </sheetView>
  </sheetViews>
  <sheetFormatPr defaultRowHeight="14.5" x14ac:dyDescent="0.35"/>
  <cols>
    <col min="1" max="1" width="1.90625" style="13" bestFit="1" customWidth="1"/>
    <col min="2" max="2" width="44.6328125" style="13" customWidth="1"/>
    <col min="3" max="3" width="8" style="24" customWidth="1"/>
    <col min="4" max="4" width="11.6328125" style="24" customWidth="1"/>
    <col min="5" max="5" width="8.7265625" style="24"/>
    <col min="6" max="6" width="14.90625" style="24" customWidth="1"/>
    <col min="7" max="16384" width="8.7265625" style="13"/>
  </cols>
  <sheetData>
    <row r="1" spans="1:9" ht="59" customHeight="1" x14ac:dyDescent="0.35">
      <c r="A1" s="98" t="s">
        <v>194</v>
      </c>
      <c r="B1" s="98"/>
      <c r="C1" s="98"/>
      <c r="D1" s="98"/>
      <c r="E1" s="98"/>
      <c r="F1" s="98"/>
    </row>
    <row r="2" spans="1:9" ht="29" x14ac:dyDescent="0.35">
      <c r="A2" s="8" t="s">
        <v>144</v>
      </c>
      <c r="B2" s="8" t="s">
        <v>49</v>
      </c>
      <c r="C2" s="8" t="s">
        <v>50</v>
      </c>
      <c r="D2" s="8" t="s">
        <v>51</v>
      </c>
      <c r="E2" s="8" t="s">
        <v>52</v>
      </c>
      <c r="F2" s="8" t="s">
        <v>53</v>
      </c>
    </row>
    <row r="3" spans="1:9" x14ac:dyDescent="0.35">
      <c r="A3" s="14">
        <v>1</v>
      </c>
      <c r="B3" s="18" t="s">
        <v>245</v>
      </c>
      <c r="C3" s="14" t="s">
        <v>54</v>
      </c>
      <c r="D3" s="14">
        <v>4</v>
      </c>
      <c r="E3" s="22"/>
      <c r="F3" s="22">
        <f>E3*D3</f>
        <v>0</v>
      </c>
    </row>
    <row r="4" spans="1:9" ht="29" x14ac:dyDescent="0.35">
      <c r="A4" s="14">
        <v>2</v>
      </c>
      <c r="B4" s="18" t="s">
        <v>55</v>
      </c>
      <c r="C4" s="14" t="s">
        <v>56</v>
      </c>
      <c r="D4" s="14">
        <v>4</v>
      </c>
      <c r="E4" s="22"/>
      <c r="F4" s="22">
        <f t="shared" ref="F4:F10" si="0">E4*D4</f>
        <v>0</v>
      </c>
    </row>
    <row r="5" spans="1:9" ht="43.5" x14ac:dyDescent="0.35">
      <c r="A5" s="14">
        <v>3</v>
      </c>
      <c r="B5" s="18" t="s">
        <v>246</v>
      </c>
      <c r="C5" s="14" t="s">
        <v>57</v>
      </c>
      <c r="D5" s="14">
        <v>7</v>
      </c>
      <c r="E5" s="22"/>
      <c r="F5" s="22">
        <f t="shared" si="0"/>
        <v>0</v>
      </c>
    </row>
    <row r="6" spans="1:9" ht="29" x14ac:dyDescent="0.35">
      <c r="A6" s="14">
        <v>4</v>
      </c>
      <c r="B6" s="18" t="s">
        <v>58</v>
      </c>
      <c r="C6" s="14" t="s">
        <v>59</v>
      </c>
      <c r="D6" s="14">
        <v>1</v>
      </c>
      <c r="E6" s="22"/>
      <c r="F6" s="22">
        <f t="shared" si="0"/>
        <v>0</v>
      </c>
    </row>
    <row r="7" spans="1:9" ht="29" x14ac:dyDescent="0.35">
      <c r="A7" s="14">
        <v>5</v>
      </c>
      <c r="B7" s="18" t="s">
        <v>247</v>
      </c>
      <c r="C7" s="14" t="s">
        <v>60</v>
      </c>
      <c r="D7" s="14">
        <v>2.25</v>
      </c>
      <c r="E7" s="22"/>
      <c r="F7" s="22">
        <f t="shared" si="0"/>
        <v>0</v>
      </c>
    </row>
    <row r="8" spans="1:9" ht="29" x14ac:dyDescent="0.35">
      <c r="A8" s="14">
        <v>6</v>
      </c>
      <c r="B8" s="18" t="s">
        <v>61</v>
      </c>
      <c r="C8" s="14" t="s">
        <v>59</v>
      </c>
      <c r="D8" s="14">
        <v>1</v>
      </c>
      <c r="E8" s="22"/>
      <c r="F8" s="22">
        <f t="shared" si="0"/>
        <v>0</v>
      </c>
    </row>
    <row r="9" spans="1:9" ht="29" x14ac:dyDescent="0.35">
      <c r="A9" s="14">
        <v>7</v>
      </c>
      <c r="B9" s="18" t="s">
        <v>248</v>
      </c>
      <c r="C9" s="14" t="s">
        <v>59</v>
      </c>
      <c r="D9" s="14">
        <v>3</v>
      </c>
      <c r="E9" s="22"/>
      <c r="F9" s="22">
        <f t="shared" si="0"/>
        <v>0</v>
      </c>
    </row>
    <row r="10" spans="1:9" ht="43.5" x14ac:dyDescent="0.35">
      <c r="A10" s="14">
        <v>8</v>
      </c>
      <c r="B10" s="18" t="s">
        <v>63</v>
      </c>
      <c r="C10" s="14" t="s">
        <v>64</v>
      </c>
      <c r="D10" s="14">
        <v>12</v>
      </c>
      <c r="E10" s="22"/>
      <c r="F10" s="22">
        <f t="shared" si="0"/>
        <v>0</v>
      </c>
      <c r="I10" s="17"/>
    </row>
    <row r="11" spans="1:9" x14ac:dyDescent="0.35">
      <c r="A11" s="97" t="s">
        <v>65</v>
      </c>
      <c r="B11" s="97"/>
      <c r="C11" s="14"/>
      <c r="D11" s="14"/>
      <c r="E11" s="14"/>
      <c r="F11" s="22">
        <f>SUM(F3:F10)</f>
        <v>0</v>
      </c>
    </row>
  </sheetData>
  <mergeCells count="2">
    <mergeCell ref="A11:B11"/>
    <mergeCell ref="A1:F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0"/>
  <sheetViews>
    <sheetView view="pageBreakPreview" zoomScale="60" zoomScaleNormal="100" workbookViewId="0">
      <selection activeCell="H1" sqref="H1:J1048576"/>
    </sheetView>
  </sheetViews>
  <sheetFormatPr defaultRowHeight="14.5" x14ac:dyDescent="0.35"/>
  <cols>
    <col min="1" max="1" width="8.7265625" style="13"/>
    <col min="2" max="2" width="58.1796875" style="13" customWidth="1"/>
    <col min="3" max="4" width="8.7265625" style="24"/>
    <col min="5" max="5" width="10.90625" style="24" customWidth="1"/>
    <col min="6" max="6" width="13.7265625" style="24" customWidth="1"/>
    <col min="7" max="16384" width="8.7265625" style="13"/>
  </cols>
  <sheetData>
    <row r="1" spans="1:6" ht="48" customHeight="1" x14ac:dyDescent="0.35">
      <c r="A1" s="92" t="s">
        <v>195</v>
      </c>
      <c r="B1" s="93"/>
      <c r="C1" s="93"/>
      <c r="D1" s="93"/>
      <c r="E1" s="93"/>
      <c r="F1" s="93"/>
    </row>
    <row r="2" spans="1:6" ht="29" x14ac:dyDescent="0.35">
      <c r="A2" s="8" t="s">
        <v>144</v>
      </c>
      <c r="B2" s="8" t="s">
        <v>0</v>
      </c>
      <c r="C2" s="8" t="s">
        <v>1</v>
      </c>
      <c r="D2" s="8" t="s">
        <v>2</v>
      </c>
      <c r="E2" s="8" t="s">
        <v>3</v>
      </c>
      <c r="F2" s="8" t="s">
        <v>66</v>
      </c>
    </row>
    <row r="3" spans="1:6" x14ac:dyDescent="0.35">
      <c r="A3" s="26">
        <v>1</v>
      </c>
      <c r="B3" s="27" t="s">
        <v>67</v>
      </c>
      <c r="C3" s="28" t="s">
        <v>26</v>
      </c>
      <c r="D3" s="28">
        <v>1</v>
      </c>
      <c r="E3" s="32"/>
      <c r="F3" s="12">
        <f>E3*D3</f>
        <v>0</v>
      </c>
    </row>
    <row r="4" spans="1:6" ht="58" x14ac:dyDescent="0.35">
      <c r="A4" s="26">
        <v>2</v>
      </c>
      <c r="B4" s="27" t="s">
        <v>68</v>
      </c>
      <c r="C4" s="28" t="s">
        <v>69</v>
      </c>
      <c r="D4" s="28">
        <v>16</v>
      </c>
      <c r="E4" s="33"/>
      <c r="F4" s="12">
        <f t="shared" ref="F4:F19" si="0">E4*D4</f>
        <v>0</v>
      </c>
    </row>
    <row r="5" spans="1:6" ht="58" x14ac:dyDescent="0.35">
      <c r="A5" s="26">
        <v>3</v>
      </c>
      <c r="B5" s="27" t="s">
        <v>70</v>
      </c>
      <c r="C5" s="28" t="s">
        <v>71</v>
      </c>
      <c r="D5" s="29">
        <v>16</v>
      </c>
      <c r="E5" s="33"/>
      <c r="F5" s="12">
        <f t="shared" si="0"/>
        <v>0</v>
      </c>
    </row>
    <row r="6" spans="1:6" x14ac:dyDescent="0.35">
      <c r="A6" s="26">
        <v>4</v>
      </c>
      <c r="B6" s="30" t="s">
        <v>72</v>
      </c>
      <c r="C6" s="28" t="s">
        <v>56</v>
      </c>
      <c r="D6" s="28">
        <v>0.3</v>
      </c>
      <c r="E6" s="33"/>
      <c r="F6" s="12">
        <f t="shared" si="0"/>
        <v>0</v>
      </c>
    </row>
    <row r="7" spans="1:6" x14ac:dyDescent="0.35">
      <c r="A7" s="26">
        <v>5</v>
      </c>
      <c r="B7" s="27" t="s">
        <v>73</v>
      </c>
      <c r="C7" s="28" t="s">
        <v>74</v>
      </c>
      <c r="D7" s="28">
        <v>4</v>
      </c>
      <c r="E7" s="33"/>
      <c r="F7" s="12">
        <f t="shared" si="0"/>
        <v>0</v>
      </c>
    </row>
    <row r="8" spans="1:6" ht="43.5" x14ac:dyDescent="0.35">
      <c r="A8" s="26">
        <v>6</v>
      </c>
      <c r="B8" s="27" t="s">
        <v>75</v>
      </c>
      <c r="C8" s="28" t="s">
        <v>76</v>
      </c>
      <c r="D8" s="28">
        <v>0.5</v>
      </c>
      <c r="E8" s="33"/>
      <c r="F8" s="12">
        <f t="shared" si="0"/>
        <v>0</v>
      </c>
    </row>
    <row r="9" spans="1:6" x14ac:dyDescent="0.35">
      <c r="A9" s="26">
        <v>7</v>
      </c>
      <c r="B9" s="30" t="s">
        <v>77</v>
      </c>
      <c r="C9" s="28" t="s">
        <v>78</v>
      </c>
      <c r="D9" s="28">
        <v>400</v>
      </c>
      <c r="E9" s="32"/>
      <c r="F9" s="12">
        <f t="shared" si="0"/>
        <v>0</v>
      </c>
    </row>
    <row r="10" spans="1:6" x14ac:dyDescent="0.35">
      <c r="A10" s="26">
        <v>8</v>
      </c>
      <c r="B10" s="27" t="s">
        <v>79</v>
      </c>
      <c r="C10" s="28" t="s">
        <v>80</v>
      </c>
      <c r="D10" s="28">
        <v>2</v>
      </c>
      <c r="E10" s="33"/>
      <c r="F10" s="12">
        <f t="shared" si="0"/>
        <v>0</v>
      </c>
    </row>
    <row r="11" spans="1:6" ht="43.5" x14ac:dyDescent="0.35">
      <c r="A11" s="26">
        <v>9</v>
      </c>
      <c r="B11" s="27" t="s">
        <v>81</v>
      </c>
      <c r="C11" s="28" t="s">
        <v>82</v>
      </c>
      <c r="D11" s="28">
        <v>1</v>
      </c>
      <c r="E11" s="33"/>
      <c r="F11" s="12">
        <f t="shared" si="0"/>
        <v>0</v>
      </c>
    </row>
    <row r="12" spans="1:6" ht="29" x14ac:dyDescent="0.35">
      <c r="A12" s="26">
        <v>10</v>
      </c>
      <c r="B12" s="27" t="s">
        <v>83</v>
      </c>
      <c r="C12" s="28" t="s">
        <v>71</v>
      </c>
      <c r="D12" s="28">
        <v>20</v>
      </c>
      <c r="E12" s="33"/>
      <c r="F12" s="12">
        <f t="shared" si="0"/>
        <v>0</v>
      </c>
    </row>
    <row r="13" spans="1:6" x14ac:dyDescent="0.35">
      <c r="A13" s="26">
        <v>11</v>
      </c>
      <c r="B13" s="27" t="s">
        <v>84</v>
      </c>
      <c r="C13" s="28" t="s">
        <v>85</v>
      </c>
      <c r="D13" s="31">
        <v>4</v>
      </c>
      <c r="E13" s="33"/>
      <c r="F13" s="12">
        <f t="shared" si="0"/>
        <v>0</v>
      </c>
    </row>
    <row r="14" spans="1:6" ht="43.5" x14ac:dyDescent="0.35">
      <c r="A14" s="26">
        <v>12</v>
      </c>
      <c r="B14" s="27" t="s">
        <v>86</v>
      </c>
      <c r="C14" s="28" t="s">
        <v>26</v>
      </c>
      <c r="D14" s="28">
        <v>3</v>
      </c>
      <c r="E14" s="33"/>
      <c r="F14" s="12">
        <f t="shared" si="0"/>
        <v>0</v>
      </c>
    </row>
    <row r="15" spans="1:6" ht="29" x14ac:dyDescent="0.35">
      <c r="A15" s="26">
        <v>13</v>
      </c>
      <c r="B15" s="27" t="s">
        <v>87</v>
      </c>
      <c r="C15" s="28" t="s">
        <v>88</v>
      </c>
      <c r="D15" s="28">
        <v>3</v>
      </c>
      <c r="E15" s="33"/>
      <c r="F15" s="12">
        <f t="shared" si="0"/>
        <v>0</v>
      </c>
    </row>
    <row r="16" spans="1:6" ht="43.5" x14ac:dyDescent="0.35">
      <c r="A16" s="26">
        <v>14</v>
      </c>
      <c r="B16" s="27" t="s">
        <v>89</v>
      </c>
      <c r="C16" s="28" t="s">
        <v>90</v>
      </c>
      <c r="D16" s="28">
        <v>1</v>
      </c>
      <c r="E16" s="32"/>
      <c r="F16" s="12">
        <f t="shared" si="0"/>
        <v>0</v>
      </c>
    </row>
    <row r="17" spans="1:6" ht="29" x14ac:dyDescent="0.35">
      <c r="A17" s="26">
        <v>15</v>
      </c>
      <c r="B17" s="27" t="s">
        <v>91</v>
      </c>
      <c r="C17" s="28" t="s">
        <v>90</v>
      </c>
      <c r="D17" s="28">
        <v>1</v>
      </c>
      <c r="E17" s="32"/>
      <c r="F17" s="12">
        <f t="shared" si="0"/>
        <v>0</v>
      </c>
    </row>
    <row r="18" spans="1:6" ht="43.5" x14ac:dyDescent="0.35">
      <c r="A18" s="26">
        <v>16</v>
      </c>
      <c r="B18" s="27" t="s">
        <v>92</v>
      </c>
      <c r="C18" s="28" t="s">
        <v>93</v>
      </c>
      <c r="D18" s="28">
        <v>1</v>
      </c>
      <c r="E18" s="33"/>
      <c r="F18" s="12">
        <f t="shared" si="0"/>
        <v>0</v>
      </c>
    </row>
    <row r="19" spans="1:6" x14ac:dyDescent="0.35">
      <c r="A19" s="26">
        <v>17</v>
      </c>
      <c r="B19" s="27" t="s">
        <v>94</v>
      </c>
      <c r="C19" s="28" t="s">
        <v>90</v>
      </c>
      <c r="D19" s="28">
        <v>1</v>
      </c>
      <c r="E19" s="33"/>
      <c r="F19" s="12">
        <f t="shared" si="0"/>
        <v>0</v>
      </c>
    </row>
    <row r="20" spans="1:6" ht="14.5" customHeight="1" x14ac:dyDescent="0.35">
      <c r="A20" s="99" t="s">
        <v>95</v>
      </c>
      <c r="B20" s="100"/>
      <c r="C20" s="100"/>
      <c r="D20" s="100"/>
      <c r="E20" s="101"/>
      <c r="F20" s="11">
        <f>SUM(F3:F19)</f>
        <v>0</v>
      </c>
    </row>
  </sheetData>
  <mergeCells count="2">
    <mergeCell ref="A1:F1"/>
    <mergeCell ref="A20:E20"/>
  </mergeCells>
  <pageMargins left="0.7" right="0.7" top="0.75" bottom="0.75" header="0.3" footer="0.3"/>
  <pageSetup scale="8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9"/>
  <sheetViews>
    <sheetView tabSelected="1" view="pageBreakPreview" zoomScale="115" zoomScaleNormal="100" zoomScaleSheetLayoutView="115" workbookViewId="0">
      <selection activeCell="A7" sqref="A7:E7"/>
    </sheetView>
  </sheetViews>
  <sheetFormatPr defaultRowHeight="14.5" x14ac:dyDescent="0.35"/>
  <cols>
    <col min="1" max="1" width="1.81640625" bestFit="1" customWidth="1"/>
    <col min="2" max="2" width="26.90625" customWidth="1"/>
    <col min="3" max="4" width="8.7265625" style="6"/>
    <col min="5" max="5" width="11.7265625" style="6" customWidth="1"/>
    <col min="6" max="6" width="13.7265625" style="6" customWidth="1"/>
  </cols>
  <sheetData>
    <row r="1" spans="1:8" ht="40.5" customHeight="1" x14ac:dyDescent="0.35">
      <c r="A1" s="102" t="s">
        <v>196</v>
      </c>
      <c r="B1" s="103"/>
      <c r="C1" s="103"/>
      <c r="D1" s="103"/>
      <c r="E1" s="103"/>
      <c r="F1" s="103"/>
    </row>
    <row r="2" spans="1:8" ht="23" x14ac:dyDescent="0.35">
      <c r="A2" s="5" t="s">
        <v>144</v>
      </c>
      <c r="B2" s="5" t="s">
        <v>96</v>
      </c>
      <c r="C2" s="5" t="s">
        <v>97</v>
      </c>
      <c r="D2" s="5" t="s">
        <v>98</v>
      </c>
      <c r="E2" s="5" t="s">
        <v>197</v>
      </c>
      <c r="F2" s="5" t="s">
        <v>66</v>
      </c>
    </row>
    <row r="3" spans="1:8" x14ac:dyDescent="0.35">
      <c r="A3" s="3">
        <v>1</v>
      </c>
      <c r="B3" s="4" t="s">
        <v>99</v>
      </c>
      <c r="C3" s="3" t="s">
        <v>90</v>
      </c>
      <c r="D3" s="3">
        <v>17</v>
      </c>
      <c r="E3" s="34"/>
      <c r="F3" s="34">
        <f>E3*D3</f>
        <v>0</v>
      </c>
      <c r="H3" s="85">
        <f>D38*6</f>
        <v>0</v>
      </c>
    </row>
    <row r="4" spans="1:8" x14ac:dyDescent="0.35">
      <c r="A4" s="3">
        <v>2</v>
      </c>
      <c r="B4" s="4" t="s">
        <v>100</v>
      </c>
      <c r="C4" s="3" t="s">
        <v>29</v>
      </c>
      <c r="D4" s="3">
        <v>1</v>
      </c>
      <c r="E4" s="34"/>
      <c r="F4" s="34">
        <f t="shared" ref="F4:F6" si="0">E4*D4</f>
        <v>0</v>
      </c>
    </row>
    <row r="5" spans="1:8" x14ac:dyDescent="0.35">
      <c r="A5" s="3">
        <v>3</v>
      </c>
      <c r="B5" s="4" t="s">
        <v>101</v>
      </c>
      <c r="C5" s="3" t="s">
        <v>102</v>
      </c>
      <c r="D5" s="3">
        <v>1</v>
      </c>
      <c r="E5" s="34"/>
      <c r="F5" s="34">
        <f t="shared" si="0"/>
        <v>0</v>
      </c>
    </row>
    <row r="6" spans="1:8" x14ac:dyDescent="0.35">
      <c r="A6" s="3">
        <v>4</v>
      </c>
      <c r="B6" s="4" t="s">
        <v>103</v>
      </c>
      <c r="C6" s="3" t="s">
        <v>104</v>
      </c>
      <c r="D6" s="3">
        <v>1</v>
      </c>
      <c r="E6" s="34"/>
      <c r="F6" s="34">
        <f t="shared" si="0"/>
        <v>0</v>
      </c>
    </row>
    <row r="7" spans="1:8" x14ac:dyDescent="0.35">
      <c r="A7" s="107" t="s">
        <v>250</v>
      </c>
      <c r="B7" s="108"/>
      <c r="C7" s="108"/>
      <c r="D7" s="108"/>
      <c r="E7" s="109"/>
      <c r="F7" s="34">
        <f>SUM(F3:F6)</f>
        <v>0</v>
      </c>
    </row>
    <row r="8" spans="1:8" x14ac:dyDescent="0.35">
      <c r="A8" s="104" t="s">
        <v>249</v>
      </c>
      <c r="B8" s="105"/>
      <c r="C8" s="105"/>
      <c r="D8" s="105"/>
      <c r="E8" s="105"/>
      <c r="F8" s="106"/>
    </row>
    <row r="9" spans="1:8" x14ac:dyDescent="0.35">
      <c r="A9" s="104" t="s">
        <v>105</v>
      </c>
      <c r="B9" s="105"/>
      <c r="C9" s="105"/>
      <c r="D9" s="105"/>
      <c r="E9" s="106"/>
      <c r="F9" s="34"/>
    </row>
  </sheetData>
  <mergeCells count="4">
    <mergeCell ref="A1:F1"/>
    <mergeCell ref="A8:F8"/>
    <mergeCell ref="A9:E9"/>
    <mergeCell ref="A7:E7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1"/>
  <sheetViews>
    <sheetView view="pageBreakPreview" zoomScale="60" zoomScaleNormal="100" workbookViewId="0">
      <selection activeCell="H1" sqref="H1:H1048576"/>
    </sheetView>
  </sheetViews>
  <sheetFormatPr defaultRowHeight="14.5" x14ac:dyDescent="0.35"/>
  <cols>
    <col min="1" max="1" width="3.1796875" style="13" customWidth="1"/>
    <col min="2" max="2" width="53" style="13" customWidth="1"/>
    <col min="3" max="5" width="8.7265625" style="24"/>
    <col min="6" max="6" width="11.1796875" style="24" customWidth="1"/>
    <col min="7" max="16384" width="8.7265625" style="13"/>
  </cols>
  <sheetData>
    <row r="1" spans="1:6" ht="50.5" customHeight="1" x14ac:dyDescent="0.35">
      <c r="A1" s="111" t="s">
        <v>198</v>
      </c>
      <c r="B1" s="112"/>
      <c r="C1" s="112"/>
      <c r="D1" s="112"/>
      <c r="E1" s="112"/>
      <c r="F1" s="112"/>
    </row>
    <row r="2" spans="1:6" ht="43.5" customHeight="1" x14ac:dyDescent="0.35">
      <c r="A2" s="8" t="s">
        <v>144</v>
      </c>
      <c r="B2" s="8" t="s">
        <v>106</v>
      </c>
      <c r="C2" s="8" t="s">
        <v>24</v>
      </c>
      <c r="D2" s="8" t="s">
        <v>107</v>
      </c>
      <c r="E2" s="8" t="s">
        <v>108</v>
      </c>
      <c r="F2" s="8" t="s">
        <v>53</v>
      </c>
    </row>
    <row r="3" spans="1:6" x14ac:dyDescent="0.35">
      <c r="A3" s="19">
        <v>1</v>
      </c>
      <c r="B3" s="18" t="s">
        <v>109</v>
      </c>
      <c r="C3" s="35" t="s">
        <v>60</v>
      </c>
      <c r="D3" s="19">
        <v>17</v>
      </c>
      <c r="E3" s="21"/>
      <c r="F3" s="21">
        <f>E3*D3</f>
        <v>0</v>
      </c>
    </row>
    <row r="4" spans="1:6" x14ac:dyDescent="0.35">
      <c r="A4" s="19">
        <v>2</v>
      </c>
      <c r="B4" s="18" t="s">
        <v>110</v>
      </c>
      <c r="C4" s="35" t="s">
        <v>54</v>
      </c>
      <c r="D4" s="19">
        <v>4</v>
      </c>
      <c r="E4" s="21"/>
      <c r="F4" s="21">
        <f t="shared" ref="F4:F10" si="0">E4*D4</f>
        <v>0</v>
      </c>
    </row>
    <row r="5" spans="1:6" x14ac:dyDescent="0.35">
      <c r="A5" s="19">
        <v>3</v>
      </c>
      <c r="B5" s="18" t="s">
        <v>111</v>
      </c>
      <c r="C5" s="35" t="s">
        <v>60</v>
      </c>
      <c r="D5" s="19">
        <v>0.7</v>
      </c>
      <c r="E5" s="21"/>
      <c r="F5" s="21">
        <f t="shared" si="0"/>
        <v>0</v>
      </c>
    </row>
    <row r="6" spans="1:6" ht="29" x14ac:dyDescent="0.35">
      <c r="A6" s="19">
        <v>4</v>
      </c>
      <c r="B6" s="18" t="s">
        <v>112</v>
      </c>
      <c r="C6" s="35" t="s">
        <v>57</v>
      </c>
      <c r="D6" s="19">
        <v>24</v>
      </c>
      <c r="E6" s="21"/>
      <c r="F6" s="21">
        <f t="shared" si="0"/>
        <v>0</v>
      </c>
    </row>
    <row r="7" spans="1:6" ht="29" x14ac:dyDescent="0.35">
      <c r="A7" s="19">
        <v>5</v>
      </c>
      <c r="B7" s="18" t="s">
        <v>113</v>
      </c>
      <c r="C7" s="35" t="s">
        <v>60</v>
      </c>
      <c r="D7" s="19">
        <v>0.7</v>
      </c>
      <c r="E7" s="21"/>
      <c r="F7" s="21">
        <f t="shared" si="0"/>
        <v>0</v>
      </c>
    </row>
    <row r="8" spans="1:6" ht="29" x14ac:dyDescent="0.35">
      <c r="A8" s="19">
        <v>6</v>
      </c>
      <c r="B8" s="18" t="s">
        <v>114</v>
      </c>
      <c r="C8" s="35" t="s">
        <v>115</v>
      </c>
      <c r="D8" s="19">
        <v>30</v>
      </c>
      <c r="E8" s="21"/>
      <c r="F8" s="21">
        <f t="shared" si="0"/>
        <v>0</v>
      </c>
    </row>
    <row r="9" spans="1:6" x14ac:dyDescent="0.35">
      <c r="A9" s="19">
        <v>7</v>
      </c>
      <c r="B9" s="18" t="s">
        <v>116</v>
      </c>
      <c r="C9" s="35" t="s">
        <v>115</v>
      </c>
      <c r="D9" s="19">
        <v>24</v>
      </c>
      <c r="E9" s="21"/>
      <c r="F9" s="21">
        <f t="shared" si="0"/>
        <v>0</v>
      </c>
    </row>
    <row r="10" spans="1:6" ht="29" x14ac:dyDescent="0.35">
      <c r="A10" s="19">
        <v>8</v>
      </c>
      <c r="B10" s="18" t="s">
        <v>62</v>
      </c>
      <c r="C10" s="35" t="s">
        <v>117</v>
      </c>
      <c r="D10" s="19">
        <v>1</v>
      </c>
      <c r="E10" s="21"/>
      <c r="F10" s="21">
        <f t="shared" si="0"/>
        <v>0</v>
      </c>
    </row>
    <row r="11" spans="1:6" x14ac:dyDescent="0.35">
      <c r="A11" s="36"/>
      <c r="B11" s="110" t="s">
        <v>48</v>
      </c>
      <c r="C11" s="110"/>
      <c r="D11" s="110"/>
      <c r="E11" s="36"/>
      <c r="F11" s="37">
        <f>SUM(F3:F10)</f>
        <v>0</v>
      </c>
    </row>
  </sheetData>
  <mergeCells count="2">
    <mergeCell ref="B11:D11"/>
    <mergeCell ref="A1:F1"/>
  </mergeCells>
  <pageMargins left="0.7" right="0.7" top="0.75" bottom="0.75" header="0.3" footer="0.3"/>
  <pageSetup scale="9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2"/>
  <sheetViews>
    <sheetView view="pageBreakPreview" zoomScaleNormal="100" zoomScaleSheetLayoutView="100" workbookViewId="0">
      <selection activeCell="H2" sqref="H2"/>
    </sheetView>
  </sheetViews>
  <sheetFormatPr defaultRowHeight="14.5" x14ac:dyDescent="0.35"/>
  <cols>
    <col min="1" max="1" width="3.81640625" bestFit="1" customWidth="1"/>
    <col min="2" max="2" width="51.6328125" customWidth="1"/>
    <col min="3" max="5" width="8.7265625" style="6"/>
    <col min="6" max="6" width="12.54296875" style="6" customWidth="1"/>
  </cols>
  <sheetData>
    <row r="1" spans="1:6" ht="47.5" customHeight="1" x14ac:dyDescent="0.35">
      <c r="A1" s="111" t="s">
        <v>199</v>
      </c>
      <c r="B1" s="112"/>
      <c r="C1" s="112"/>
      <c r="D1" s="112"/>
      <c r="E1" s="112"/>
      <c r="F1" s="112"/>
    </row>
    <row r="2" spans="1:6" ht="35" customHeight="1" x14ac:dyDescent="0.35">
      <c r="A2" s="8" t="s">
        <v>144</v>
      </c>
      <c r="B2" s="8" t="s">
        <v>118</v>
      </c>
      <c r="C2" s="8" t="s">
        <v>1</v>
      </c>
      <c r="D2" s="8" t="s">
        <v>98</v>
      </c>
      <c r="E2" s="8" t="s">
        <v>108</v>
      </c>
      <c r="F2" s="8" t="s">
        <v>4</v>
      </c>
    </row>
    <row r="3" spans="1:6" x14ac:dyDescent="0.35">
      <c r="A3" s="38"/>
      <c r="B3" s="38" t="s">
        <v>119</v>
      </c>
      <c r="C3" s="38"/>
      <c r="D3" s="38"/>
      <c r="E3" s="38"/>
      <c r="F3" s="38"/>
    </row>
    <row r="4" spans="1:6" x14ac:dyDescent="0.35">
      <c r="A4" s="39">
        <v>1</v>
      </c>
      <c r="B4" s="40" t="s">
        <v>120</v>
      </c>
      <c r="C4" s="39"/>
      <c r="D4" s="39">
        <v>1</v>
      </c>
      <c r="E4" s="45"/>
      <c r="F4" s="45">
        <f>E4*D4</f>
        <v>0</v>
      </c>
    </row>
    <row r="5" spans="1:6" x14ac:dyDescent="0.35">
      <c r="A5" s="39">
        <v>1.1000000000000001</v>
      </c>
      <c r="B5" s="40" t="s">
        <v>121</v>
      </c>
      <c r="C5" s="39" t="s">
        <v>122</v>
      </c>
      <c r="D5" s="39">
        <v>3000</v>
      </c>
      <c r="E5" s="46"/>
      <c r="F5" s="45">
        <f t="shared" ref="F5:F15" si="0">E5*D5</f>
        <v>0</v>
      </c>
    </row>
    <row r="6" spans="1:6" x14ac:dyDescent="0.35">
      <c r="A6" s="39">
        <v>1.1000000000000001</v>
      </c>
      <c r="B6" s="40" t="s">
        <v>123</v>
      </c>
      <c r="C6" s="39" t="s">
        <v>56</v>
      </c>
      <c r="D6" s="47">
        <v>10</v>
      </c>
      <c r="E6" s="45"/>
      <c r="F6" s="45">
        <f t="shared" si="0"/>
        <v>0</v>
      </c>
    </row>
    <row r="7" spans="1:6" x14ac:dyDescent="0.35">
      <c r="A7" s="39">
        <v>1.2</v>
      </c>
      <c r="B7" s="40" t="s">
        <v>124</v>
      </c>
      <c r="C7" s="39" t="s">
        <v>56</v>
      </c>
      <c r="D7" s="47">
        <v>4</v>
      </c>
      <c r="E7" s="45"/>
      <c r="F7" s="45">
        <f t="shared" si="0"/>
        <v>0</v>
      </c>
    </row>
    <row r="8" spans="1:6" x14ac:dyDescent="0.35">
      <c r="A8" s="39">
        <v>1.3</v>
      </c>
      <c r="B8" s="41" t="s">
        <v>73</v>
      </c>
      <c r="C8" s="39" t="s">
        <v>125</v>
      </c>
      <c r="D8" s="47">
        <v>8</v>
      </c>
      <c r="E8" s="45"/>
      <c r="F8" s="45">
        <f t="shared" si="0"/>
        <v>0</v>
      </c>
    </row>
    <row r="9" spans="1:6" ht="29" x14ac:dyDescent="0.35">
      <c r="A9" s="39">
        <v>2</v>
      </c>
      <c r="B9" s="41" t="s">
        <v>126</v>
      </c>
      <c r="C9" s="39" t="s">
        <v>44</v>
      </c>
      <c r="D9" s="84">
        <v>2</v>
      </c>
      <c r="E9" s="46"/>
      <c r="F9" s="45">
        <f t="shared" si="0"/>
        <v>0</v>
      </c>
    </row>
    <row r="10" spans="1:6" x14ac:dyDescent="0.35">
      <c r="A10" s="39">
        <v>3</v>
      </c>
      <c r="B10" s="40" t="s">
        <v>127</v>
      </c>
      <c r="C10" s="39"/>
      <c r="D10" s="39"/>
      <c r="E10" s="45"/>
      <c r="F10" s="45">
        <f t="shared" si="0"/>
        <v>0</v>
      </c>
    </row>
    <row r="11" spans="1:6" x14ac:dyDescent="0.35">
      <c r="A11" s="39">
        <v>3.1</v>
      </c>
      <c r="B11" s="40" t="s">
        <v>128</v>
      </c>
      <c r="C11" s="39" t="s">
        <v>85</v>
      </c>
      <c r="D11" s="39">
        <v>5</v>
      </c>
      <c r="E11" s="45"/>
      <c r="F11" s="45">
        <f t="shared" si="0"/>
        <v>0</v>
      </c>
    </row>
    <row r="12" spans="1:6" x14ac:dyDescent="0.35">
      <c r="A12" s="39">
        <v>3.2</v>
      </c>
      <c r="B12" s="40" t="s">
        <v>129</v>
      </c>
      <c r="C12" s="39" t="s">
        <v>85</v>
      </c>
      <c r="D12" s="39">
        <v>4</v>
      </c>
      <c r="E12" s="45"/>
      <c r="F12" s="45">
        <f t="shared" si="0"/>
        <v>0</v>
      </c>
    </row>
    <row r="13" spans="1:6" x14ac:dyDescent="0.35">
      <c r="A13" s="39">
        <v>3.3</v>
      </c>
      <c r="B13" s="40" t="s">
        <v>130</v>
      </c>
      <c r="C13" s="39" t="s">
        <v>85</v>
      </c>
      <c r="D13" s="39">
        <v>1</v>
      </c>
      <c r="E13" s="45"/>
      <c r="F13" s="45">
        <f t="shared" si="0"/>
        <v>0</v>
      </c>
    </row>
    <row r="14" spans="1:6" x14ac:dyDescent="0.35">
      <c r="A14" s="39">
        <v>3.4</v>
      </c>
      <c r="B14" s="40" t="s">
        <v>143</v>
      </c>
      <c r="C14" s="39" t="s">
        <v>19</v>
      </c>
      <c r="D14" s="39">
        <v>1</v>
      </c>
      <c r="E14" s="45"/>
      <c r="F14" s="45">
        <f t="shared" si="0"/>
        <v>0</v>
      </c>
    </row>
    <row r="15" spans="1:6" ht="29" x14ac:dyDescent="0.35">
      <c r="A15" s="39">
        <v>3.5</v>
      </c>
      <c r="B15" s="41" t="s">
        <v>131</v>
      </c>
      <c r="C15" s="39" t="s">
        <v>64</v>
      </c>
      <c r="D15" s="83">
        <v>32</v>
      </c>
      <c r="E15" s="45"/>
      <c r="F15" s="45">
        <f t="shared" si="0"/>
        <v>0</v>
      </c>
    </row>
    <row r="16" spans="1:6" x14ac:dyDescent="0.35">
      <c r="A16" s="42">
        <v>4</v>
      </c>
      <c r="B16" s="43" t="s">
        <v>132</v>
      </c>
      <c r="C16" s="42"/>
      <c r="D16" s="42"/>
      <c r="E16" s="42"/>
      <c r="F16" s="48"/>
    </row>
    <row r="17" spans="1:6" ht="43.5" x14ac:dyDescent="0.35">
      <c r="A17" s="39">
        <v>4.0999999999999996</v>
      </c>
      <c r="B17" s="41" t="s">
        <v>133</v>
      </c>
      <c r="C17" s="49"/>
      <c r="D17" s="52">
        <v>1</v>
      </c>
      <c r="E17" s="50"/>
      <c r="F17" s="45">
        <f>E17*D17</f>
        <v>0</v>
      </c>
    </row>
    <row r="18" spans="1:6" x14ac:dyDescent="0.35">
      <c r="A18" s="39">
        <v>4.2</v>
      </c>
      <c r="B18" s="40" t="s">
        <v>134</v>
      </c>
      <c r="C18" s="39" t="s">
        <v>135</v>
      </c>
      <c r="D18" s="39">
        <v>2</v>
      </c>
      <c r="E18" s="45"/>
      <c r="F18" s="45">
        <f t="shared" ref="F18:F19" si="1">E18*D18</f>
        <v>0</v>
      </c>
    </row>
    <row r="19" spans="1:6" ht="29" x14ac:dyDescent="0.35">
      <c r="A19" s="39">
        <v>4.3</v>
      </c>
      <c r="B19" s="41" t="s">
        <v>136</v>
      </c>
      <c r="C19" s="39" t="s">
        <v>135</v>
      </c>
      <c r="D19" s="39">
        <v>1</v>
      </c>
      <c r="E19" s="45"/>
      <c r="F19" s="45">
        <f t="shared" si="1"/>
        <v>0</v>
      </c>
    </row>
    <row r="20" spans="1:6" x14ac:dyDescent="0.35">
      <c r="A20" s="42">
        <v>5</v>
      </c>
      <c r="B20" s="43" t="s">
        <v>137</v>
      </c>
      <c r="C20" s="42"/>
      <c r="D20" s="42"/>
      <c r="E20" s="42"/>
      <c r="F20" s="48"/>
    </row>
    <row r="21" spans="1:6" x14ac:dyDescent="0.35">
      <c r="A21" s="39">
        <v>5.0999999999999996</v>
      </c>
      <c r="B21" s="40" t="s">
        <v>138</v>
      </c>
      <c r="C21" s="39" t="s">
        <v>139</v>
      </c>
      <c r="D21" s="39">
        <v>1</v>
      </c>
      <c r="E21" s="45"/>
      <c r="F21" s="45">
        <f>E21*D21</f>
        <v>0</v>
      </c>
    </row>
    <row r="22" spans="1:6" x14ac:dyDescent="0.35">
      <c r="A22" s="42"/>
      <c r="B22" s="44" t="s">
        <v>65</v>
      </c>
      <c r="C22" s="42"/>
      <c r="D22" s="42"/>
      <c r="E22" s="42"/>
      <c r="F22" s="51">
        <f>SUM(F4:F21)</f>
        <v>0</v>
      </c>
    </row>
  </sheetData>
  <mergeCells count="1">
    <mergeCell ref="A1:F1"/>
  </mergeCells>
  <pageMargins left="0.7" right="0.7" top="0.75" bottom="0.75" header="0.3" footer="0.3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</vt:i4>
      </vt:variant>
    </vt:vector>
  </HeadingPairs>
  <TitlesOfParts>
    <vt:vector size="13" baseType="lpstr">
      <vt:lpstr>Face Sheet</vt:lpstr>
      <vt:lpstr>Annex-A</vt:lpstr>
      <vt:lpstr>Annex-B</vt:lpstr>
      <vt:lpstr>Annex-C</vt:lpstr>
      <vt:lpstr>Annex-D</vt:lpstr>
      <vt:lpstr>Annex-E</vt:lpstr>
      <vt:lpstr>Annex-F</vt:lpstr>
      <vt:lpstr>Annex-G</vt:lpstr>
      <vt:lpstr>Annex-H</vt:lpstr>
      <vt:lpstr>Annex-I</vt:lpstr>
      <vt:lpstr>Annex-J</vt:lpstr>
      <vt:lpstr>'Annex-F'!Print_Area</vt:lpstr>
      <vt:lpstr>'Annex-H'!Print_Area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Teklemariam Ayelaw Mesele(RI/SUD)</dc:creator>
  <cp:lastModifiedBy>Kashif Shafique (RI/SUD)</cp:lastModifiedBy>
  <cp:lastPrinted>2023-03-13T12:13:32Z</cp:lastPrinted>
  <dcterms:created xsi:type="dcterms:W3CDTF">2022-12-22T20:01:53Z</dcterms:created>
  <dcterms:modified xsi:type="dcterms:W3CDTF">2023-03-26T13:44:42Z</dcterms:modified>
</cp:coreProperties>
</file>